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0" windowWidth="15480" windowHeight="4545" firstSheet="5" activeTab="5"/>
  </bookViews>
  <sheets>
    <sheet name="SI_1" sheetId="1" r:id="rId1"/>
    <sheet name="COCOCO" sheetId="2" r:id="rId2"/>
    <sheet name="SI_1A(COMUNI-PROVINCE)" sheetId="3" r:id="rId3"/>
    <sheet name="SI_1A(UNIONE_COMUNI)" sheetId="4" r:id="rId4"/>
    <sheet name="SI_1A(COMUNITA_MONTANE)" sheetId="5" r:id="rId5"/>
    <sheet name="SI_2(1)" sheetId="6" r:id="rId6"/>
  </sheets>
  <definedNames>
    <definedName name="CODI_ISTITUZIONE" localSheetId="5">#REF!</definedName>
    <definedName name="CODI_ISTITUZIONE">#REF!</definedName>
    <definedName name="CODI_ISTITUZIONE2">#REF!</definedName>
    <definedName name="DESC_ISTITUZIONE" localSheetId="5">#REF!</definedName>
    <definedName name="DESC_ISTITUZIONE">#REF!</definedName>
    <definedName name="DESC_ISTITUZIONE2">#REF!</definedName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4">'SI_1A(COMUNITA_MONTANE)'!$A$1:$H$64</definedName>
    <definedName name="_xlnm.Print_Area" localSheetId="3">'SI_1A(UNIONE_COMUNI)'!$A$1:$H$64</definedName>
    <definedName name="_xlnm.Print_Area" localSheetId="5">'SI_2(1)'!$A$1:$G$211</definedName>
  </definedNames>
  <calcPr fullCalcOnLoad="1"/>
</workbook>
</file>

<file path=xl/sharedStrings.xml><?xml version="1.0" encoding="utf-8"?>
<sst xmlns="http://schemas.openxmlformats.org/spreadsheetml/2006/main" count="465" uniqueCount="245">
  <si>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</si>
  <si>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</si>
  <si>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</si>
  <si>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</si>
  <si>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</si>
  <si>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</si>
  <si>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</si>
  <si>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</si>
  <si>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</si>
  <si>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</si>
  <si>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</si>
  <si>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</si>
  <si>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</si>
  <si>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</si>
  <si>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</si>
  <si>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</si>
  <si>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</si>
  <si>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</si>
  <si>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</si>
  <si>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</si>
  <si>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</si>
  <si>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</si>
  <si>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</si>
  <si>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</si>
  <si>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</si>
  <si>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</si>
  <si>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</si>
  <si>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</si>
  <si>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</si>
  <si>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</si>
  <si>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</si>
  <si>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</si>
  <si>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</si>
  <si>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</si>
  <si>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</si>
  <si>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</si>
  <si>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</si>
  <si>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</si>
  <si>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</si>
  <si>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</si>
  <si>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</si>
  <si>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</si>
  <si>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</si>
  <si>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</si>
  <si>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</si>
  <si>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</si>
  <si>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</si>
  <si>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</si>
  <si>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</si>
  <si>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</si>
  <si>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</si>
  <si>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</si>
  <si>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</si>
  <si>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</si>
  <si>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</si>
  <si>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</si>
  <si>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</si>
  <si>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</si>
  <si>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</si>
  <si>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 xml:space="preserve"> 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</si>
  <si>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</si>
  <si>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</si>
  <si>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</si>
  <si>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</si>
  <si>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</si>
  <si>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</si>
  <si>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</si>
  <si>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</si>
  <si>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</si>
  <si>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</si>
  <si>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</si>
  <si>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</si>
  <si>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</si>
  <si>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</si>
  <si>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</si>
  <si>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</si>
  <si>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</si>
  <si>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</si>
  <si>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</si>
  <si>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</si>
  <si>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</si>
  <si>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</si>
  <si>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</si>
  <si>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*</t>
  </si>
  <si>
    <t>*1</t>
  </si>
  <si>
    <t>*2</t>
  </si>
  <si>
    <t>*5</t>
  </si>
  <si>
    <t>*6</t>
  </si>
  <si>
    <t>*7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</si>
  <si>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</si>
  <si>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</si>
  <si>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</si>
  <si>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</si>
  <si>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</si>
  <si>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</si>
  <si>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</si>
  <si>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</si>
  <si>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</si>
  <si>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</si>
  <si>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</si>
  <si>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</si>
  <si>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</si>
  <si>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</si>
  <si>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</si>
  <si>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</si>
  <si>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</si>
  <si>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</si>
  <si>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</si>
  <si>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</si>
  <si>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</si>
  <si>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</si>
  <si>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</si>
  <si>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</si>
  <si>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</si>
  <si>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</si>
  <si>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</si>
  <si>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</si>
  <si>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</si>
  <si>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</si>
  <si>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</si>
  <si>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</si>
  <si>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</si>
  <si>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</si>
  <si>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</si>
  <si>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</si>
  <si>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</si>
  <si>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</si>
  <si>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</si>
  <si>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</si>
  <si>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</si>
  <si>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</si>
  <si>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</si>
  <si>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</si>
  <si>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</si>
  <si>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</si>
  <si>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</si>
  <si>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</si>
  <si>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</si>
  <si>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</si>
  <si>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</si>
  <si>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</si>
  <si>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</si>
  <si>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</si>
  <si>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</si>
  <si>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</si>
  <si>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</si>
  <si>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Numero dei dirigenti beneficiari del valore massimo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</si>
  <si>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</si>
  <si>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</si>
  <si>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</si>
  <si>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</si>
  <si>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</si>
  <si>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</si>
  <si>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</si>
  <si>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</si>
  <si>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</si>
  <si>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</si>
  <si>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</si>
  <si>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</si>
  <si>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</si>
  <si>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</si>
  <si>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</si>
  <si>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</si>
  <si>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</si>
  <si>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</si>
  <si>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</si>
  <si>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</si>
  <si>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</si>
  <si>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</si>
  <si>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</si>
  <si>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</si>
  <si>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</si>
  <si>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</si>
  <si>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</si>
  <si>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</si>
  <si>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</si>
  <si>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</si>
  <si>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</si>
  <si>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</si>
  <si>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</si>
  <si>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</si>
  <si>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</si>
  <si>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</si>
  <si>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</si>
  <si>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</si>
  <si>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</si>
  <si>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</si>
  <si>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</si>
  <si>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</si>
  <si>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</si>
  <si>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</si>
  <si>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</si>
  <si>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</si>
  <si>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</si>
  <si>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</si>
  <si>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</si>
  <si>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</si>
  <si>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 xml:space="preserve">Indicare il numero di posizioni coperte al 31.12 per ciascuna fascia ed il corrispondente valore unitario 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</si>
  <si>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</si>
  <si>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</si>
  <si>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</si>
  <si>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</si>
  <si>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</si>
  <si>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</si>
  <si>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</si>
  <si>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</si>
  <si>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</si>
  <si>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</si>
  <si>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>*24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</si>
  <si>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</si>
  <si>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</si>
  <si>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</si>
  <si>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</si>
  <si>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</si>
  <si>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</si>
  <si>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</si>
  <si>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</si>
  <si>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</si>
  <si>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</si>
  <si>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</si>
  <si>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</si>
  <si>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</si>
  <si>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con le performance di altri enti ("benchmarking")?</t>
  </si>
  <si>
    <t>00146380878</t>
  </si>
  <si>
    <t>095   7684111</t>
  </si>
  <si>
    <t>095   7644660</t>
  </si>
  <si>
    <t>rag@comune.acicatena.com</t>
  </si>
  <si>
    <t>VIA VITTORIO EMANUELE</t>
  </si>
  <si>
    <t>4</t>
  </si>
  <si>
    <t>95022</t>
  </si>
  <si>
    <t>ACI CATENA</t>
  </si>
  <si>
    <t>CT</t>
  </si>
  <si>
    <t>WWW.COMUNE.ACICATENA.CT.IT</t>
  </si>
  <si>
    <t>FINOCCHIARO</t>
  </si>
  <si>
    <t>FILIPPO</t>
  </si>
  <si>
    <t>COMUNE DI ACICATENA</t>
  </si>
  <si>
    <t>LI PIRA</t>
  </si>
  <si>
    <t>VINCENZO</t>
  </si>
  <si>
    <t>TROVATO</t>
  </si>
  <si>
    <t>GIUSEPPE</t>
  </si>
  <si>
    <t>SPARTA'</t>
  </si>
  <si>
    <t>SALVATORE</t>
  </si>
  <si>
    <t>SALVOSPARTA@SIMAIL.IT</t>
  </si>
  <si>
    <t>0957684242</t>
  </si>
  <si>
    <t>095804213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</si>
</sst>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7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11"/>
      <name val="Arial"/>
      <family val="2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sz val="8"/>
      <name val="Trebuchet MS"/>
      <family val="2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63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7" borderId="1" applyNumberFormat="0" applyAlignment="0" applyProtection="0"/>
    <xf numFmtId="0" fontId="51" fillId="0" borderId="6" applyNumberFormat="0" applyFill="0" applyAlignment="0" applyProtection="0"/>
    <xf numFmtId="41" fontId="2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3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3" borderId="7" applyNumberFormat="0" applyFont="0" applyAlignment="0" applyProtection="0"/>
    <xf numFmtId="0" fontId="55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2" fillId="0" borderId="9" applyNumberFormat="0" applyFill="0" applyAlignment="0" applyProtection="0"/>
    <xf numFmtId="194" fontId="2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173" fontId="16" fillId="0" borderId="0" xfId="64" applyAlignment="1">
      <alignment vertical="center"/>
      <protection/>
    </xf>
    <xf numFmtId="173" fontId="17" fillId="0" borderId="0" xfId="64" applyFont="1" applyAlignment="1">
      <alignment vertical="center"/>
      <protection/>
    </xf>
    <xf numFmtId="173" fontId="16" fillId="0" borderId="0" xfId="64" applyFill="1" applyAlignment="1">
      <alignment vertical="center"/>
      <protection/>
    </xf>
    <xf numFmtId="173" fontId="10" fillId="0" borderId="0" xfId="64" applyFont="1" applyAlignment="1" applyProtection="1">
      <alignment horizontal="left" vertical="center"/>
      <protection/>
    </xf>
    <xf numFmtId="173" fontId="9" fillId="0" borderId="0" xfId="64" applyFont="1" applyAlignment="1" applyProtection="1">
      <alignment horizontal="left" vertical="top"/>
      <protection/>
    </xf>
    <xf numFmtId="173" fontId="21" fillId="0" borderId="0" xfId="64" applyFont="1" applyAlignment="1">
      <alignment vertical="top"/>
      <protection/>
    </xf>
    <xf numFmtId="173" fontId="21" fillId="0" borderId="0" xfId="64" applyFont="1" applyAlignment="1">
      <alignment vertical="center"/>
      <protection/>
    </xf>
    <xf numFmtId="173" fontId="16" fillId="0" borderId="0" xfId="67" applyNumberFormat="1" applyFont="1" applyAlignment="1">
      <alignment vertical="center"/>
      <protection/>
    </xf>
    <xf numFmtId="173" fontId="9" fillId="0" borderId="10" xfId="64" applyFont="1" applyBorder="1" applyAlignment="1" applyProtection="1">
      <alignment vertical="center"/>
      <protection/>
    </xf>
    <xf numFmtId="173" fontId="23" fillId="0" borderId="0" xfId="64" applyFont="1" applyAlignment="1">
      <alignment vertical="center"/>
      <protection/>
    </xf>
    <xf numFmtId="173" fontId="9" fillId="0" borderId="0" xfId="64" applyFont="1" applyAlignment="1" applyProtection="1">
      <alignment horizontal="left" vertical="center"/>
      <protection/>
    </xf>
    <xf numFmtId="173" fontId="7" fillId="0" borderId="0" xfId="64" applyFont="1" applyAlignment="1" applyProtection="1">
      <alignment horizontal="left" vertical="center"/>
      <protection/>
    </xf>
    <xf numFmtId="173" fontId="10" fillId="0" borderId="0" xfId="64" applyFont="1" applyFill="1" applyAlignment="1" applyProtection="1">
      <alignment horizontal="left" vertical="center"/>
      <protection/>
    </xf>
    <xf numFmtId="173" fontId="24" fillId="0" borderId="0" xfId="64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73" fontId="10" fillId="0" borderId="0" xfId="64" applyFont="1" applyAlignment="1" applyProtection="1">
      <alignment vertical="center"/>
      <protection/>
    </xf>
    <xf numFmtId="173" fontId="18" fillId="0" borderId="0" xfId="64" applyFont="1" applyAlignment="1" applyProtection="1">
      <alignment vertical="center"/>
      <protection/>
    </xf>
    <xf numFmtId="173" fontId="16" fillId="0" borderId="0" xfId="64" applyAlignment="1" applyProtection="1">
      <alignment vertical="center"/>
      <protection/>
    </xf>
    <xf numFmtId="173" fontId="10" fillId="0" borderId="0" xfId="64" applyFont="1" applyFill="1" applyBorder="1" applyAlignment="1" applyProtection="1">
      <alignment vertical="center"/>
      <protection/>
    </xf>
    <xf numFmtId="0" fontId="9" fillId="0" borderId="0" xfId="61" applyFont="1" applyAlignment="1" applyProtection="1">
      <alignment vertical="center"/>
      <protection/>
    </xf>
    <xf numFmtId="173" fontId="9" fillId="0" borderId="0" xfId="64" applyFont="1" applyAlignment="1" applyProtection="1">
      <alignment vertical="top"/>
      <protection/>
    </xf>
    <xf numFmtId="173" fontId="21" fillId="0" borderId="0" xfId="64" applyFont="1" applyAlignment="1" applyProtection="1">
      <alignment vertical="top"/>
      <protection/>
    </xf>
    <xf numFmtId="173" fontId="8" fillId="0" borderId="0" xfId="64" applyFont="1" applyAlignment="1" applyProtection="1">
      <alignment vertical="center"/>
      <protection/>
    </xf>
    <xf numFmtId="173" fontId="21" fillId="0" borderId="0" xfId="64" applyFont="1" applyAlignment="1" applyProtection="1">
      <alignment vertical="center"/>
      <protection/>
    </xf>
    <xf numFmtId="173" fontId="9" fillId="0" borderId="0" xfId="64" applyFont="1" applyAlignment="1" applyProtection="1">
      <alignment vertical="center"/>
      <protection/>
    </xf>
    <xf numFmtId="173" fontId="22" fillId="0" borderId="0" xfId="64" applyFont="1" applyAlignment="1" applyProtection="1">
      <alignment horizontal="left" vertical="center" wrapText="1"/>
      <protection/>
    </xf>
    <xf numFmtId="173" fontId="13" fillId="0" borderId="0" xfId="64" applyFont="1" applyAlignment="1" applyProtection="1">
      <alignment vertical="center"/>
      <protection/>
    </xf>
    <xf numFmtId="173" fontId="10" fillId="0" borderId="0" xfId="64" applyFont="1" applyFill="1" applyAlignment="1" applyProtection="1">
      <alignment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173" fontId="7" fillId="0" borderId="0" xfId="67" applyNumberFormat="1" applyFont="1" applyAlignment="1" applyProtection="1">
      <alignment vertical="center"/>
      <protection/>
    </xf>
    <xf numFmtId="173" fontId="12" fillId="0" borderId="0" xfId="67" applyNumberFormat="1" applyFont="1" applyAlignment="1" applyProtection="1">
      <alignment vertical="center"/>
      <protection/>
    </xf>
    <xf numFmtId="173" fontId="10" fillId="0" borderId="0" xfId="67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top"/>
      <protection/>
    </xf>
    <xf numFmtId="173" fontId="10" fillId="0" borderId="0" xfId="67" applyNumberFormat="1" applyFont="1" applyBorder="1" applyAlignment="1" applyProtection="1">
      <alignment vertical="center"/>
      <protection/>
    </xf>
    <xf numFmtId="173" fontId="11" fillId="0" borderId="0" xfId="64" applyFont="1" applyAlignment="1" applyProtection="1">
      <alignment vertical="center"/>
      <protection/>
    </xf>
    <xf numFmtId="173" fontId="23" fillId="0" borderId="0" xfId="64" applyFont="1" applyAlignment="1" applyProtection="1">
      <alignment vertical="center"/>
      <protection/>
    </xf>
    <xf numFmtId="173" fontId="10" fillId="0" borderId="0" xfId="64" applyFont="1" applyBorder="1" applyAlignment="1" applyProtection="1">
      <alignment vertical="center"/>
      <protection/>
    </xf>
    <xf numFmtId="0" fontId="10" fillId="0" borderId="0" xfId="67" applyProtection="1">
      <alignment/>
      <protection/>
    </xf>
    <xf numFmtId="173" fontId="11" fillId="0" borderId="11" xfId="64" applyFont="1" applyFill="1" applyBorder="1" applyAlignment="1" applyProtection="1">
      <alignment horizontal="center" vertical="center"/>
      <protection/>
    </xf>
    <xf numFmtId="173" fontId="16" fillId="0" borderId="0" xfId="64" applyFont="1" applyAlignment="1" applyProtection="1">
      <alignment vertical="center"/>
      <protection/>
    </xf>
    <xf numFmtId="0" fontId="0" fillId="0" borderId="0" xfId="62" applyAlignment="1" applyProtection="1">
      <alignment vertical="center"/>
      <protection/>
    </xf>
    <xf numFmtId="173" fontId="10" fillId="0" borderId="0" xfId="64" applyFont="1" applyAlignment="1" applyProtection="1">
      <alignment horizontal="right" vertical="center"/>
      <protection/>
    </xf>
    <xf numFmtId="173" fontId="10" fillId="0" borderId="0" xfId="64" applyFont="1" applyFill="1" applyBorder="1" applyAlignment="1" applyProtection="1">
      <alignment horizontal="right" vertical="center"/>
      <protection/>
    </xf>
    <xf numFmtId="173" fontId="24" fillId="0" borderId="0" xfId="64" applyFont="1" applyAlignment="1" applyProtection="1">
      <alignment horizontal="right" vertical="center"/>
      <protection/>
    </xf>
    <xf numFmtId="173" fontId="24" fillId="0" borderId="0" xfId="64" applyFont="1" applyFill="1" applyBorder="1" applyAlignment="1" applyProtection="1">
      <alignment horizontal="right" vertical="center"/>
      <protection/>
    </xf>
    <xf numFmtId="173" fontId="24" fillId="0" borderId="0" xfId="64" applyFont="1" applyFill="1" applyBorder="1" applyAlignment="1" applyProtection="1">
      <alignment vertical="center"/>
      <protection/>
    </xf>
    <xf numFmtId="173" fontId="24" fillId="0" borderId="0" xfId="64" applyFont="1" applyAlignment="1" applyProtection="1">
      <alignment vertical="center"/>
      <protection/>
    </xf>
    <xf numFmtId="173" fontId="12" fillId="0" borderId="0" xfId="64" applyFont="1" applyAlignment="1" applyProtection="1">
      <alignment vertical="center"/>
      <protection/>
    </xf>
    <xf numFmtId="0" fontId="10" fillId="0" borderId="0" xfId="67" applyAlignment="1" applyProtection="1">
      <alignment vertical="center"/>
      <protection/>
    </xf>
    <xf numFmtId="198" fontId="17" fillId="0" borderId="0" xfId="64" applyNumberFormat="1" applyFont="1" applyAlignment="1" applyProtection="1">
      <alignment vertical="center"/>
      <protection/>
    </xf>
    <xf numFmtId="173" fontId="26" fillId="0" borderId="0" xfId="64" applyFont="1" applyAlignment="1" applyProtection="1">
      <alignment vertical="center"/>
      <protection/>
    </xf>
    <xf numFmtId="198" fontId="16" fillId="0" borderId="0" xfId="64" applyNumberFormat="1" applyAlignment="1" applyProtection="1">
      <alignment vertical="center"/>
      <protection locked="0"/>
    </xf>
    <xf numFmtId="49" fontId="10" fillId="0" borderId="11" xfId="64" applyNumberFormat="1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0" fontId="18" fillId="0" borderId="0" xfId="64" applyNumberFormat="1" applyFont="1" applyAlignment="1" applyProtection="1">
      <alignment vertical="center"/>
      <protection/>
    </xf>
    <xf numFmtId="0" fontId="16" fillId="0" borderId="0" xfId="64" applyNumberFormat="1" applyAlignment="1" applyProtection="1">
      <alignment vertical="center"/>
      <protection locked="0"/>
    </xf>
    <xf numFmtId="173" fontId="7" fillId="0" borderId="0" xfId="64" applyFont="1" applyAlignment="1" applyProtection="1">
      <alignment horizontal="left" vertical="center" wrapText="1"/>
      <protection/>
    </xf>
    <xf numFmtId="198" fontId="16" fillId="0" borderId="0" xfId="64" applyNumberFormat="1" applyFont="1" applyFill="1" applyAlignment="1" applyProtection="1">
      <alignment vertical="center"/>
      <protection/>
    </xf>
    <xf numFmtId="198" fontId="17" fillId="0" borderId="0" xfId="64" applyNumberFormat="1" applyFont="1" applyFill="1" applyAlignment="1" applyProtection="1">
      <alignment vertical="center"/>
      <protection/>
    </xf>
    <xf numFmtId="173" fontId="30" fillId="0" borderId="0" xfId="64" applyFont="1" applyAlignment="1">
      <alignment horizontal="center" vertical="center" wrapText="1"/>
      <protection/>
    </xf>
    <xf numFmtId="49" fontId="10" fillId="22" borderId="12" xfId="64" applyNumberFormat="1" applyFont="1" applyFill="1" applyBorder="1" applyAlignment="1" applyProtection="1">
      <alignment horizontal="left" vertical="center"/>
      <protection locked="0"/>
    </xf>
    <xf numFmtId="49" fontId="10" fillId="22" borderId="11" xfId="64" applyNumberFormat="1" applyFont="1" applyFill="1" applyBorder="1" applyAlignment="1" applyProtection="1">
      <alignment horizontal="left" vertical="center"/>
      <protection locked="0"/>
    </xf>
    <xf numFmtId="49" fontId="10" fillId="22" borderId="13" xfId="61" applyNumberFormat="1" applyFont="1" applyFill="1" applyBorder="1" applyAlignment="1" applyProtection="1">
      <alignment horizontal="left" vertical="center"/>
      <protection locked="0"/>
    </xf>
    <xf numFmtId="49" fontId="10" fillId="22" borderId="12" xfId="0" applyNumberFormat="1" applyFont="1" applyFill="1" applyBorder="1" applyAlignment="1" applyProtection="1">
      <alignment horizontal="left" vertical="center"/>
      <protection locked="0"/>
    </xf>
    <xf numFmtId="0" fontId="30" fillId="0" borderId="0" xfId="64" applyNumberFormat="1" applyFont="1" applyAlignment="1">
      <alignment horizontal="center" vertical="center" wrapText="1"/>
      <protection/>
    </xf>
    <xf numFmtId="49" fontId="32" fillId="22" borderId="14" xfId="54" applyNumberFormat="1" applyFont="1" applyFill="1" applyBorder="1" applyAlignment="1" applyProtection="1">
      <alignment horizontal="left" vertical="center"/>
      <protection locked="0"/>
    </xf>
    <xf numFmtId="49" fontId="10" fillId="22" borderId="11" xfId="0" applyNumberFormat="1" applyFont="1" applyFill="1" applyBorder="1" applyAlignment="1" applyProtection="1">
      <alignment horizontal="left"/>
      <protection locked="0"/>
    </xf>
    <xf numFmtId="49" fontId="33" fillId="0" borderId="14" xfId="54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11" fillId="22" borderId="0" xfId="0" applyFont="1" applyFill="1" applyAlignment="1" applyProtection="1">
      <alignment horizontal="center" vertical="top"/>
      <protection/>
    </xf>
    <xf numFmtId="0" fontId="16" fillId="0" borderId="0" xfId="64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7" fillId="0" borderId="0" xfId="64" applyFont="1" applyFill="1" applyAlignment="1" applyProtection="1">
      <alignment horizontal="left" vertical="center"/>
      <protection/>
    </xf>
    <xf numFmtId="173" fontId="7" fillId="0" borderId="0" xfId="64" applyFont="1" applyBorder="1" applyAlignment="1" applyProtection="1">
      <alignment horizontal="left" vertical="center" wrapText="1"/>
      <protection/>
    </xf>
    <xf numFmtId="173" fontId="16" fillId="0" borderId="0" xfId="64" applyFont="1" applyAlignment="1">
      <alignment vertical="center"/>
      <protection/>
    </xf>
    <xf numFmtId="173" fontId="34" fillId="0" borderId="0" xfId="64" applyFont="1" applyAlignment="1" applyProtection="1">
      <alignment vertical="center"/>
      <protection/>
    </xf>
    <xf numFmtId="173" fontId="35" fillId="0" borderId="0" xfId="64" applyFont="1" applyAlignment="1" applyProtection="1">
      <alignment vertical="center"/>
      <protection/>
    </xf>
    <xf numFmtId="173" fontId="34" fillId="0" borderId="0" xfId="64" applyFont="1" applyAlignment="1">
      <alignment vertical="center"/>
      <protection/>
    </xf>
    <xf numFmtId="173" fontId="34" fillId="0" borderId="0" xfId="64" applyFont="1" applyAlignment="1">
      <alignment horizontal="center" vertical="center"/>
      <protection/>
    </xf>
    <xf numFmtId="173" fontId="36" fillId="0" borderId="0" xfId="64" applyFont="1" applyAlignment="1" applyProtection="1">
      <alignment vertical="center"/>
      <protection/>
    </xf>
    <xf numFmtId="173" fontId="36" fillId="0" borderId="0" xfId="64" applyFont="1" applyAlignment="1">
      <alignment vertical="center"/>
      <protection/>
    </xf>
    <xf numFmtId="173" fontId="10" fillId="0" borderId="0" xfId="64" applyFont="1" applyAlignment="1" applyProtection="1">
      <alignment vertical="top"/>
      <protection/>
    </xf>
    <xf numFmtId="173" fontId="10" fillId="0" borderId="0" xfId="64" applyFont="1" applyAlignment="1">
      <alignment vertical="top"/>
      <protection/>
    </xf>
    <xf numFmtId="173" fontId="7" fillId="22" borderId="11" xfId="64" applyFont="1" applyFill="1" applyBorder="1" applyAlignment="1" applyProtection="1">
      <alignment vertical="center"/>
      <protection/>
    </xf>
    <xf numFmtId="173" fontId="7" fillId="0" borderId="0" xfId="64" applyFont="1" applyFill="1" applyBorder="1" applyAlignment="1" applyProtection="1">
      <alignment vertical="center"/>
      <protection locked="0"/>
    </xf>
    <xf numFmtId="173" fontId="16" fillId="24" borderId="0" xfId="64" applyFont="1" applyFill="1" applyAlignment="1" applyProtection="1">
      <alignment vertical="center"/>
      <protection/>
    </xf>
    <xf numFmtId="173" fontId="10" fillId="24" borderId="0" xfId="64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173" fontId="26" fillId="24" borderId="0" xfId="64" applyFont="1" applyFill="1" applyAlignment="1" applyProtection="1">
      <alignment vertical="center"/>
      <protection/>
    </xf>
    <xf numFmtId="173" fontId="7" fillId="24" borderId="0" xfId="64" applyFont="1" applyFill="1" applyAlignment="1" applyProtection="1">
      <alignment vertical="center"/>
      <protection/>
    </xf>
    <xf numFmtId="173" fontId="7" fillId="24" borderId="0" xfId="64" applyFont="1" applyFill="1" applyAlignment="1" applyProtection="1">
      <alignment horizontal="left" vertical="center"/>
      <protection/>
    </xf>
    <xf numFmtId="173" fontId="12" fillId="24" borderId="0" xfId="64" applyFont="1" applyFill="1" applyAlignment="1" applyProtection="1">
      <alignment horizontal="left" vertical="center"/>
      <protection/>
    </xf>
    <xf numFmtId="173" fontId="10" fillId="24" borderId="0" xfId="64" applyFont="1" applyFill="1" applyAlignment="1" applyProtection="1">
      <alignment horizontal="left" vertical="center"/>
      <protection/>
    </xf>
    <xf numFmtId="173" fontId="12" fillId="24" borderId="0" xfId="64" applyFont="1" applyFill="1" applyAlignment="1" applyProtection="1">
      <alignment vertical="center"/>
      <protection/>
    </xf>
    <xf numFmtId="173" fontId="38" fillId="24" borderId="0" xfId="64" applyFont="1" applyFill="1" applyAlignment="1" applyProtection="1">
      <alignment vertical="center"/>
      <protection/>
    </xf>
    <xf numFmtId="173" fontId="7" fillId="24" borderId="0" xfId="64" applyFont="1" applyFill="1" applyBorder="1" applyAlignment="1" applyProtection="1">
      <alignment horizontal="left" vertical="center"/>
      <protection/>
    </xf>
    <xf numFmtId="173" fontId="7" fillId="24" borderId="0" xfId="64" applyFont="1" applyFill="1" applyBorder="1" applyAlignment="1" applyProtection="1">
      <alignment vertical="center"/>
      <protection/>
    </xf>
    <xf numFmtId="0" fontId="38" fillId="24" borderId="0" xfId="67" applyFont="1" applyFill="1" applyAlignment="1" applyProtection="1">
      <alignment vertical="center"/>
      <protection/>
    </xf>
    <xf numFmtId="0" fontId="7" fillId="24" borderId="0" xfId="67" applyFont="1" applyFill="1" applyAlignment="1" applyProtection="1">
      <alignment vertical="center"/>
      <protection/>
    </xf>
    <xf numFmtId="173" fontId="10" fillId="24" borderId="0" xfId="64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173" fontId="12" fillId="24" borderId="0" xfId="64" applyFont="1" applyFill="1" applyBorder="1" applyAlignment="1" applyProtection="1">
      <alignment horizontal="left" vertical="center"/>
      <protection/>
    </xf>
    <xf numFmtId="173" fontId="10" fillId="24" borderId="0" xfId="64" applyFont="1" applyFill="1" applyBorder="1" applyAlignment="1" applyProtection="1">
      <alignment horizontal="left" vertical="center"/>
      <protection/>
    </xf>
    <xf numFmtId="173" fontId="12" fillId="24" borderId="0" xfId="64" applyFont="1" applyFill="1" applyBorder="1" applyAlignment="1" applyProtection="1">
      <alignment vertical="center"/>
      <protection/>
    </xf>
    <xf numFmtId="173" fontId="10" fillId="24" borderId="15" xfId="64" applyFont="1" applyFill="1" applyBorder="1" applyAlignment="1" applyProtection="1">
      <alignment vertical="center"/>
      <protection/>
    </xf>
    <xf numFmtId="173" fontId="28" fillId="24" borderId="15" xfId="64" applyFont="1" applyFill="1" applyBorder="1" applyAlignment="1" applyProtection="1">
      <alignment vertical="center"/>
      <protection/>
    </xf>
    <xf numFmtId="173" fontId="38" fillId="24" borderId="10" xfId="64" applyFont="1" applyFill="1" applyBorder="1" applyAlignment="1" applyProtection="1">
      <alignment vertical="center"/>
      <protection/>
    </xf>
    <xf numFmtId="173" fontId="7" fillId="24" borderId="10" xfId="64" applyFont="1" applyFill="1" applyBorder="1" applyAlignment="1" applyProtection="1">
      <alignment vertical="center"/>
      <protection/>
    </xf>
    <xf numFmtId="173" fontId="16" fillId="24" borderId="15" xfId="64" applyFont="1" applyFill="1" applyBorder="1" applyAlignment="1" applyProtection="1">
      <alignment vertical="center"/>
      <protection/>
    </xf>
    <xf numFmtId="173" fontId="7" fillId="0" borderId="0" xfId="64" applyFont="1" applyFill="1" applyBorder="1" applyAlignment="1" applyProtection="1">
      <alignment vertical="center"/>
      <protection/>
    </xf>
    <xf numFmtId="173" fontId="16" fillId="0" borderId="0" xfId="64" applyBorder="1" applyAlignment="1">
      <alignment vertical="center"/>
      <protection/>
    </xf>
    <xf numFmtId="173" fontId="10" fillId="22" borderId="11" xfId="64" applyFont="1" applyFill="1" applyBorder="1" applyAlignment="1" applyProtection="1">
      <alignment vertical="center"/>
      <protection/>
    </xf>
    <xf numFmtId="173" fontId="16" fillId="0" borderId="0" xfId="64" applyAlignment="1" applyProtection="1">
      <alignment vertical="center"/>
      <protection locked="0"/>
    </xf>
    <xf numFmtId="198" fontId="16" fillId="24" borderId="16" xfId="64" applyNumberFormat="1" applyFont="1" applyFill="1" applyBorder="1" applyAlignment="1" applyProtection="1">
      <alignment vertical="center"/>
      <protection/>
    </xf>
    <xf numFmtId="198" fontId="16" fillId="24" borderId="17" xfId="64" applyNumberFormat="1" applyFont="1" applyFill="1" applyBorder="1" applyAlignment="1" applyProtection="1">
      <alignment vertical="center"/>
      <protection/>
    </xf>
    <xf numFmtId="173" fontId="16" fillId="24" borderId="16" xfId="64" applyFill="1" applyBorder="1" applyAlignment="1" applyProtection="1">
      <alignment vertical="center"/>
      <protection/>
    </xf>
    <xf numFmtId="173" fontId="12" fillId="20" borderId="11" xfId="64" applyFont="1" applyFill="1" applyBorder="1" applyAlignment="1" applyProtection="1">
      <alignment horizontal="center" vertical="center"/>
      <protection/>
    </xf>
    <xf numFmtId="0" fontId="12" fillId="24" borderId="0" xfId="0" applyFont="1" applyFill="1" applyAlignment="1" applyProtection="1">
      <alignment/>
      <protection/>
    </xf>
    <xf numFmtId="173" fontId="7" fillId="24" borderId="16" xfId="64" applyFont="1" applyFill="1" applyBorder="1" applyAlignment="1" applyProtection="1">
      <alignment vertical="center"/>
      <protection/>
    </xf>
    <xf numFmtId="0" fontId="7" fillId="24" borderId="16" xfId="67" applyFont="1" applyFill="1" applyBorder="1" applyAlignment="1" applyProtection="1">
      <alignment vertical="center"/>
      <protection/>
    </xf>
    <xf numFmtId="173" fontId="7" fillId="24" borderId="18" xfId="64" applyFont="1" applyFill="1" applyBorder="1" applyAlignment="1" applyProtection="1">
      <alignment vertical="center"/>
      <protection/>
    </xf>
    <xf numFmtId="1" fontId="7" fillId="22" borderId="11" xfId="64" applyNumberFormat="1" applyFont="1" applyFill="1" applyBorder="1" applyAlignment="1" applyProtection="1">
      <alignment vertical="center"/>
      <protection locked="0"/>
    </xf>
    <xf numFmtId="1" fontId="7" fillId="22" borderId="11" xfId="67" applyNumberFormat="1" applyFont="1" applyFill="1" applyBorder="1" applyAlignment="1" applyProtection="1">
      <alignment vertical="center"/>
      <protection locked="0"/>
    </xf>
    <xf numFmtId="173" fontId="12" fillId="24" borderId="0" xfId="64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173" fontId="16" fillId="24" borderId="18" xfId="64" applyFill="1" applyBorder="1" applyAlignment="1" applyProtection="1">
      <alignment vertical="center"/>
      <protection/>
    </xf>
    <xf numFmtId="49" fontId="10" fillId="24" borderId="19" xfId="61" applyNumberFormat="1" applyFont="1" applyFill="1" applyBorder="1" applyAlignment="1" applyProtection="1">
      <alignment horizontal="left" vertical="center"/>
      <protection locked="0"/>
    </xf>
    <xf numFmtId="49" fontId="10" fillId="24" borderId="0" xfId="61" applyNumberFormat="1" applyFont="1" applyFill="1" applyBorder="1" applyAlignment="1" applyProtection="1">
      <alignment horizontal="left" vertical="center"/>
      <protection locked="0"/>
    </xf>
    <xf numFmtId="0" fontId="30" fillId="0" borderId="0" xfId="64" applyNumberFormat="1" applyFont="1" applyBorder="1" applyAlignment="1">
      <alignment horizontal="center" vertical="center" wrapText="1"/>
      <protection/>
    </xf>
    <xf numFmtId="173" fontId="39" fillId="24" borderId="16" xfId="64" applyFont="1" applyFill="1" applyBorder="1" applyAlignment="1" applyProtection="1">
      <alignment horizontal="center" vertical="center"/>
      <protection/>
    </xf>
    <xf numFmtId="1" fontId="16" fillId="0" borderId="0" xfId="64" applyNumberFormat="1" applyAlignment="1" applyProtection="1">
      <alignment vertical="center"/>
      <protection/>
    </xf>
    <xf numFmtId="0" fontId="10" fillId="0" borderId="0" xfId="67" applyNumberFormat="1" applyAlignment="1" applyProtection="1">
      <alignment vertical="center"/>
      <protection locked="0"/>
    </xf>
    <xf numFmtId="0" fontId="1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 vertical="center"/>
      <protection/>
    </xf>
    <xf numFmtId="1" fontId="7" fillId="22" borderId="11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/>
    </xf>
    <xf numFmtId="2" fontId="7" fillId="22" borderId="11" xfId="64" applyNumberFormat="1" applyFont="1" applyFill="1" applyBorder="1" applyAlignment="1" applyProtection="1">
      <alignment vertical="center"/>
      <protection locked="0"/>
    </xf>
    <xf numFmtId="173" fontId="30" fillId="24" borderId="16" xfId="64" applyFont="1" applyFill="1" applyBorder="1" applyAlignment="1" applyProtection="1">
      <alignment horizontal="center" vertical="center"/>
      <protection/>
    </xf>
    <xf numFmtId="49" fontId="10" fillId="22" borderId="11" xfId="61" applyNumberFormat="1" applyFont="1" applyFill="1" applyBorder="1" applyAlignment="1" applyProtection="1">
      <alignment horizontal="left" vertical="center"/>
      <protection locked="0"/>
    </xf>
    <xf numFmtId="173" fontId="11" fillId="0" borderId="0" xfId="64" applyFont="1" applyFill="1" applyBorder="1" applyAlignment="1" applyProtection="1">
      <alignment horizontal="center" vertical="center"/>
      <protection/>
    </xf>
    <xf numFmtId="0" fontId="0" fillId="22" borderId="11" xfId="0" applyFill="1" applyBorder="1" applyAlignment="1" applyProtection="1">
      <alignment vertical="center"/>
      <protection/>
    </xf>
    <xf numFmtId="173" fontId="12" fillId="24" borderId="0" xfId="64" applyFont="1" applyFill="1" applyBorder="1" applyAlignment="1" applyProtection="1">
      <alignment vertical="center" wrapText="1"/>
      <protection/>
    </xf>
    <xf numFmtId="0" fontId="11" fillId="24" borderId="0" xfId="0" applyFont="1" applyFill="1" applyAlignment="1" applyProtection="1">
      <alignment horizontal="center" vertical="top"/>
      <protection/>
    </xf>
    <xf numFmtId="173" fontId="10" fillId="24" borderId="0" xfId="64" applyFont="1" applyFill="1" applyBorder="1" applyAlignment="1" applyProtection="1">
      <alignment vertical="top"/>
      <protection/>
    </xf>
    <xf numFmtId="173" fontId="47" fillId="24" borderId="0" xfId="64" applyFont="1" applyFill="1" applyBorder="1" applyAlignment="1" applyProtection="1">
      <alignment vertical="center"/>
      <protection/>
    </xf>
    <xf numFmtId="173" fontId="7" fillId="22" borderId="13" xfId="64" applyFont="1" applyFill="1" applyBorder="1" applyAlignment="1" applyProtection="1">
      <alignment vertical="center"/>
      <protection/>
    </xf>
    <xf numFmtId="198" fontId="24" fillId="0" borderId="0" xfId="64" applyNumberFormat="1" applyFont="1" applyAlignment="1" applyProtection="1">
      <alignment vertical="center"/>
      <protection/>
    </xf>
    <xf numFmtId="198" fontId="10" fillId="0" borderId="0" xfId="64" applyNumberFormat="1" applyFont="1" applyAlignment="1" applyProtection="1">
      <alignment vertical="center"/>
      <protection/>
    </xf>
    <xf numFmtId="173" fontId="16" fillId="24" borderId="0" xfId="64" applyFill="1" applyAlignment="1" applyProtection="1">
      <alignment vertical="center"/>
      <protection/>
    </xf>
    <xf numFmtId="0" fontId="10" fillId="24" borderId="0" xfId="67" applyFill="1" applyAlignment="1" applyProtection="1">
      <alignment vertical="center"/>
      <protection/>
    </xf>
    <xf numFmtId="173" fontId="39" fillId="24" borderId="0" xfId="64" applyFont="1" applyFill="1" applyAlignment="1" applyProtection="1">
      <alignment vertical="center"/>
      <protection/>
    </xf>
    <xf numFmtId="173" fontId="16" fillId="24" borderId="0" xfId="64" applyFill="1" applyAlignment="1" applyProtection="1">
      <alignment vertical="center"/>
      <protection locked="0"/>
    </xf>
    <xf numFmtId="1" fontId="16" fillId="0" borderId="0" xfId="64" applyNumberFormat="1" applyAlignment="1" applyProtection="1">
      <alignment vertical="center"/>
      <protection locked="0"/>
    </xf>
    <xf numFmtId="0" fontId="10" fillId="24" borderId="0" xfId="64" applyNumberFormat="1" applyFont="1" applyFill="1" applyBorder="1" applyAlignment="1" applyProtection="1">
      <alignment vertical="center"/>
      <protection/>
    </xf>
    <xf numFmtId="173" fontId="26" fillId="20" borderId="20" xfId="66" applyNumberFormat="1" applyFont="1" applyFill="1" applyBorder="1" applyAlignment="1" applyProtection="1">
      <alignment horizontal="right" vertical="center"/>
      <protection/>
    </xf>
    <xf numFmtId="173" fontId="10" fillId="20" borderId="21" xfId="66" applyNumberFormat="1" applyFont="1" applyFill="1" applyBorder="1" applyAlignment="1" applyProtection="1">
      <alignment vertical="center"/>
      <protection/>
    </xf>
    <xf numFmtId="0" fontId="65" fillId="20" borderId="21" xfId="63" applyFont="1" applyFill="1" applyBorder="1" applyAlignment="1">
      <alignment horizontal="center" readingOrder="1"/>
      <protection/>
    </xf>
    <xf numFmtId="173" fontId="10" fillId="20" borderId="22" xfId="66" applyNumberFormat="1" applyFont="1" applyFill="1" applyBorder="1" applyAlignment="1" applyProtection="1">
      <alignment vertical="center"/>
      <protection/>
    </xf>
    <xf numFmtId="173" fontId="16" fillId="0" borderId="0" xfId="66" applyNumberFormat="1" applyAlignment="1" applyProtection="1">
      <alignment vertical="center"/>
      <protection hidden="1"/>
    </xf>
    <xf numFmtId="173" fontId="16" fillId="0" borderId="0" xfId="66" applyNumberFormat="1" applyAlignment="1" applyProtection="1">
      <alignment vertical="center"/>
      <protection/>
    </xf>
    <xf numFmtId="173" fontId="26" fillId="20" borderId="19" xfId="66" applyNumberFormat="1" applyFont="1" applyFill="1" applyBorder="1" applyAlignment="1" applyProtection="1">
      <alignment horizontal="right" vertical="center"/>
      <protection/>
    </xf>
    <xf numFmtId="173" fontId="10" fillId="20" borderId="0" xfId="66" applyNumberFormat="1" applyFont="1" applyFill="1" applyBorder="1" applyAlignment="1" applyProtection="1">
      <alignment vertical="center"/>
      <protection/>
    </xf>
    <xf numFmtId="0" fontId="65" fillId="20" borderId="0" xfId="63" applyFont="1" applyFill="1" applyBorder="1" applyAlignment="1">
      <alignment horizontal="left" readingOrder="1"/>
      <protection/>
    </xf>
    <xf numFmtId="173" fontId="10" fillId="20" borderId="16" xfId="66" applyNumberFormat="1" applyFont="1" applyFill="1" applyBorder="1" applyAlignment="1" applyProtection="1">
      <alignment vertical="center"/>
      <protection/>
    </xf>
    <xf numFmtId="0" fontId="65" fillId="20" borderId="0" xfId="63" applyFont="1" applyFill="1" applyBorder="1" applyAlignment="1">
      <alignment horizontal="left"/>
      <protection/>
    </xf>
    <xf numFmtId="173" fontId="16" fillId="20" borderId="0" xfId="66" applyNumberFormat="1" applyFill="1" applyBorder="1" applyAlignment="1" applyProtection="1">
      <alignment vertical="center"/>
      <protection/>
    </xf>
    <xf numFmtId="173" fontId="26" fillId="20" borderId="23" xfId="66" applyNumberFormat="1" applyFont="1" applyFill="1" applyBorder="1" applyAlignment="1" applyProtection="1">
      <alignment horizontal="right" vertical="top"/>
      <protection/>
    </xf>
    <xf numFmtId="0" fontId="65" fillId="20" borderId="10" xfId="63" applyFont="1" applyFill="1" applyBorder="1" applyAlignment="1">
      <alignment vertical="top"/>
      <protection/>
    </xf>
    <xf numFmtId="0" fontId="65" fillId="20" borderId="10" xfId="63" applyFont="1" applyFill="1" applyBorder="1" applyAlignment="1">
      <alignment horizontal="left" vertical="top"/>
      <protection/>
    </xf>
    <xf numFmtId="173" fontId="10" fillId="20" borderId="10" xfId="66" applyNumberFormat="1" applyFont="1" applyFill="1" applyBorder="1" applyAlignment="1" applyProtection="1">
      <alignment vertical="top"/>
      <protection/>
    </xf>
    <xf numFmtId="173" fontId="10" fillId="20" borderId="18" xfId="66" applyNumberFormat="1" applyFont="1" applyFill="1" applyBorder="1" applyAlignment="1" applyProtection="1">
      <alignment vertical="top"/>
      <protection/>
    </xf>
    <xf numFmtId="173" fontId="16" fillId="0" borderId="0" xfId="66" applyNumberFormat="1" applyAlignment="1" applyProtection="1">
      <alignment vertical="top"/>
      <protection/>
    </xf>
    <xf numFmtId="173" fontId="26" fillId="0" borderId="0" xfId="66" applyNumberFormat="1" applyFont="1" applyAlignment="1" applyProtection="1">
      <alignment horizontal="right" vertical="center"/>
      <protection/>
    </xf>
    <xf numFmtId="173" fontId="10" fillId="0" borderId="0" xfId="66" applyNumberFormat="1" applyFont="1" applyAlignment="1" applyProtection="1">
      <alignment vertical="center"/>
      <protection/>
    </xf>
    <xf numFmtId="173" fontId="26" fillId="0" borderId="0" xfId="66" applyNumberFormat="1" applyFont="1" applyAlignment="1" applyProtection="1">
      <alignment vertical="center"/>
      <protection/>
    </xf>
    <xf numFmtId="173" fontId="28" fillId="0" borderId="0" xfId="66" applyNumberFormat="1" applyFont="1" applyAlignment="1" applyProtection="1">
      <alignment horizontal="left" vertical="center"/>
      <protection/>
    </xf>
    <xf numFmtId="173" fontId="18" fillId="0" borderId="0" xfId="66" applyNumberFormat="1" applyFont="1" applyAlignment="1" applyProtection="1">
      <alignment vertical="center"/>
      <protection/>
    </xf>
    <xf numFmtId="173" fontId="28" fillId="0" borderId="0" xfId="66" applyNumberFormat="1" applyFont="1" applyAlignment="1" applyProtection="1">
      <alignment vertical="center"/>
      <protection/>
    </xf>
    <xf numFmtId="173" fontId="17" fillId="0" borderId="0" xfId="66" applyNumberFormat="1" applyFont="1" applyAlignment="1" applyProtection="1">
      <alignment vertical="center"/>
      <protection/>
    </xf>
    <xf numFmtId="173" fontId="19" fillId="0" borderId="0" xfId="66" applyNumberFormat="1" applyFont="1" applyFill="1" applyBorder="1" applyAlignment="1" applyProtection="1">
      <alignment vertical="center"/>
      <protection/>
    </xf>
    <xf numFmtId="173" fontId="18" fillId="0" borderId="0" xfId="66" applyNumberFormat="1" applyFont="1" applyFill="1" applyBorder="1" applyAlignment="1" applyProtection="1">
      <alignment vertical="center"/>
      <protection/>
    </xf>
    <xf numFmtId="173" fontId="19" fillId="0" borderId="0" xfId="66" applyNumberFormat="1" applyFont="1" applyFill="1" applyBorder="1" applyAlignment="1" applyProtection="1">
      <alignment horizontal="center" vertical="center" wrapText="1"/>
      <protection/>
    </xf>
    <xf numFmtId="173" fontId="26" fillId="0" borderId="0" xfId="66" applyNumberFormat="1" applyFont="1" applyBorder="1" applyAlignment="1" applyProtection="1">
      <alignment horizontal="right" vertical="center"/>
      <protection/>
    </xf>
    <xf numFmtId="173" fontId="19" fillId="25" borderId="12" xfId="66" applyNumberFormat="1" applyFont="1" applyFill="1" applyBorder="1" applyAlignment="1" applyProtection="1">
      <alignment horizontal="left" vertical="center"/>
      <protection/>
    </xf>
    <xf numFmtId="173" fontId="19" fillId="25" borderId="24" xfId="66" applyNumberFormat="1" applyFont="1" applyFill="1" applyBorder="1" applyAlignment="1" applyProtection="1">
      <alignment horizontal="left" vertical="center"/>
      <protection/>
    </xf>
    <xf numFmtId="173" fontId="19" fillId="25" borderId="14" xfId="66" applyNumberFormat="1" applyFont="1" applyFill="1" applyBorder="1" applyAlignment="1" applyProtection="1">
      <alignment vertical="center"/>
      <protection/>
    </xf>
    <xf numFmtId="173" fontId="19" fillId="0" borderId="0" xfId="66" applyNumberFormat="1" applyFont="1" applyFill="1" applyBorder="1" applyAlignment="1" applyProtection="1">
      <alignment horizontal="left" vertical="center"/>
      <protection/>
    </xf>
    <xf numFmtId="0" fontId="13" fillId="0" borderId="0" xfId="60" applyFont="1" applyProtection="1">
      <alignment/>
      <protection/>
    </xf>
    <xf numFmtId="0" fontId="0" fillId="0" borderId="0" xfId="60" applyProtection="1">
      <alignment/>
      <protection/>
    </xf>
    <xf numFmtId="173" fontId="26" fillId="0" borderId="20" xfId="66" applyNumberFormat="1" applyFont="1" applyBorder="1" applyAlignment="1" applyProtection="1">
      <alignment horizontal="right" vertical="center"/>
      <protection/>
    </xf>
    <xf numFmtId="173" fontId="7" fillId="0" borderId="21" xfId="66" applyNumberFormat="1" applyFont="1" applyBorder="1" applyAlignment="1" applyProtection="1">
      <alignment vertical="center"/>
      <protection/>
    </xf>
    <xf numFmtId="173" fontId="10" fillId="0" borderId="21" xfId="66" applyNumberFormat="1" applyFont="1" applyBorder="1" applyAlignment="1" applyProtection="1">
      <alignment vertical="center"/>
      <protection/>
    </xf>
    <xf numFmtId="173" fontId="11" fillId="7" borderId="12" xfId="66" applyNumberFormat="1" applyFont="1" applyFill="1" applyBorder="1" applyAlignment="1" applyProtection="1">
      <alignment horizontal="center" vertical="center"/>
      <protection/>
    </xf>
    <xf numFmtId="0" fontId="11" fillId="7" borderId="24" xfId="62" applyFont="1" applyFill="1" applyBorder="1" applyAlignment="1" applyProtection="1">
      <alignment horizontal="center" vertical="center"/>
      <protection/>
    </xf>
    <xf numFmtId="0" fontId="11" fillId="7" borderId="14" xfId="62" applyFont="1" applyFill="1" applyBorder="1" applyAlignment="1" applyProtection="1">
      <alignment horizontal="center" vertical="center"/>
      <protection/>
    </xf>
    <xf numFmtId="173" fontId="26" fillId="0" borderId="19" xfId="66" applyNumberFormat="1" applyFont="1" applyBorder="1" applyAlignment="1" applyProtection="1">
      <alignment horizontal="right"/>
      <protection/>
    </xf>
    <xf numFmtId="173" fontId="7" fillId="0" borderId="0" xfId="66" applyNumberFormat="1" applyFont="1" applyBorder="1" applyAlignment="1" applyProtection="1">
      <alignment/>
      <protection/>
    </xf>
    <xf numFmtId="173" fontId="10" fillId="0" borderId="0" xfId="66" applyNumberFormat="1" applyFont="1" applyBorder="1" applyAlignment="1" applyProtection="1">
      <alignment/>
      <protection/>
    </xf>
    <xf numFmtId="173" fontId="7" fillId="24" borderId="11" xfId="66" applyNumberFormat="1" applyFont="1" applyFill="1" applyBorder="1" applyAlignment="1" applyProtection="1">
      <alignment/>
      <protection locked="0"/>
    </xf>
    <xf numFmtId="173" fontId="16" fillId="0" borderId="0" xfId="66" applyNumberFormat="1" applyAlignment="1" applyProtection="1">
      <alignment/>
      <protection/>
    </xf>
    <xf numFmtId="0" fontId="0" fillId="0" borderId="0" xfId="60" applyBorder="1" applyAlignment="1" applyProtection="1">
      <alignment/>
      <protection/>
    </xf>
    <xf numFmtId="0" fontId="0" fillId="0" borderId="16" xfId="60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horizontal="left"/>
      <protection/>
    </xf>
    <xf numFmtId="173" fontId="7" fillId="0" borderId="0" xfId="66" applyNumberFormat="1" applyFont="1" applyFill="1" applyBorder="1" applyAlignment="1" applyProtection="1">
      <alignment horizontal="left" vertical="top"/>
      <protection/>
    </xf>
    <xf numFmtId="173" fontId="7" fillId="20" borderId="11" xfId="66" applyNumberFormat="1" applyFont="1" applyFill="1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horizontal="left" vertical="center"/>
      <protection/>
    </xf>
    <xf numFmtId="173" fontId="10" fillId="0" borderId="0" xfId="66" applyNumberFormat="1" applyFont="1" applyFill="1" applyBorder="1" applyAlignment="1" applyProtection="1">
      <alignment vertical="center"/>
      <protection/>
    </xf>
    <xf numFmtId="173" fontId="11" fillId="26" borderId="11" xfId="66" applyNumberFormat="1" applyFont="1" applyFill="1" applyBorder="1" applyAlignment="1" applyProtection="1">
      <alignment horizontal="center" vertical="center"/>
      <protection/>
    </xf>
    <xf numFmtId="173" fontId="10" fillId="0" borderId="0" xfId="66" applyNumberFormat="1" applyFont="1" applyFill="1" applyBorder="1" applyAlignment="1" applyProtection="1">
      <alignment/>
      <protection/>
    </xf>
    <xf numFmtId="1" fontId="7" fillId="22" borderId="11" xfId="66" applyNumberFormat="1" applyFont="1" applyFill="1" applyBorder="1" applyAlignment="1" applyProtection="1">
      <alignment/>
      <protection locked="0"/>
    </xf>
    <xf numFmtId="173" fontId="26" fillId="0" borderId="19" xfId="66" applyNumberFormat="1" applyFont="1" applyBorder="1" applyAlignment="1" applyProtection="1">
      <alignment horizontal="right" vertical="center"/>
      <protection/>
    </xf>
    <xf numFmtId="173" fontId="10" fillId="0" borderId="16" xfId="66" applyNumberFormat="1" applyFont="1" applyFill="1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horizontal="left" wrapText="1"/>
      <protection/>
    </xf>
    <xf numFmtId="2" fontId="7" fillId="22" borderId="11" xfId="66" applyNumberFormat="1" applyFont="1" applyFill="1" applyBorder="1" applyAlignment="1" applyProtection="1">
      <alignment/>
      <protection locked="0"/>
    </xf>
    <xf numFmtId="173" fontId="7" fillId="0" borderId="16" xfId="66" applyNumberFormat="1" applyFont="1" applyFill="1" applyBorder="1" applyAlignment="1" applyProtection="1">
      <alignment horizontal="left" wrapText="1"/>
      <protection/>
    </xf>
    <xf numFmtId="173" fontId="26" fillId="0" borderId="0" xfId="66" applyNumberFormat="1" applyFont="1" applyBorder="1" applyAlignment="1" applyProtection="1">
      <alignment horizontal="right"/>
      <protection/>
    </xf>
    <xf numFmtId="2" fontId="10" fillId="24" borderId="22" xfId="66" applyNumberFormat="1" applyFont="1" applyFill="1" applyBorder="1" applyAlignment="1" applyProtection="1">
      <alignment/>
      <protection/>
    </xf>
    <xf numFmtId="2" fontId="7" fillId="20" borderId="11" xfId="66" applyNumberFormat="1" applyFont="1" applyFill="1" applyBorder="1" applyAlignment="1" applyProtection="1">
      <alignment/>
      <protection/>
    </xf>
    <xf numFmtId="2" fontId="10" fillId="24" borderId="16" xfId="66" applyNumberFormat="1" applyFont="1" applyFill="1" applyBorder="1" applyAlignment="1" applyProtection="1">
      <alignment/>
      <protection/>
    </xf>
    <xf numFmtId="173" fontId="7" fillId="0" borderId="10" xfId="66" applyNumberFormat="1" applyFont="1" applyFill="1" applyBorder="1" applyAlignment="1" applyProtection="1">
      <alignment horizontal="left"/>
      <protection/>
    </xf>
    <xf numFmtId="173" fontId="7" fillId="0" borderId="10" xfId="66" applyNumberFormat="1" applyFont="1" applyFill="1" applyBorder="1" applyAlignment="1" applyProtection="1">
      <alignment horizontal="left" wrapText="1"/>
      <protection/>
    </xf>
    <xf numFmtId="2" fontId="10" fillId="24" borderId="18" xfId="66" applyNumberFormat="1" applyFont="1" applyFill="1" applyBorder="1" applyAlignment="1" applyProtection="1">
      <alignment/>
      <protection/>
    </xf>
    <xf numFmtId="173" fontId="7" fillId="0" borderId="0" xfId="66" applyNumberFormat="1" applyFont="1" applyFill="1" applyAlignment="1" applyProtection="1">
      <alignment horizontal="left"/>
      <protection/>
    </xf>
    <xf numFmtId="173" fontId="10" fillId="0" borderId="21" xfId="66" applyNumberFormat="1" applyFont="1" applyBorder="1" applyAlignment="1" applyProtection="1">
      <alignment horizontal="left" vertical="center"/>
      <protection/>
    </xf>
    <xf numFmtId="173" fontId="8" fillId="7" borderId="11" xfId="66" applyNumberFormat="1" applyFont="1" applyFill="1" applyBorder="1" applyAlignment="1" applyProtection="1">
      <alignment horizontal="center" vertical="center"/>
      <protection/>
    </xf>
    <xf numFmtId="173" fontId="8" fillId="23" borderId="11" xfId="66" applyNumberFormat="1" applyFont="1" applyFill="1" applyBorder="1" applyAlignment="1" applyProtection="1">
      <alignment horizontal="center" vertical="center"/>
      <protection/>
    </xf>
    <xf numFmtId="173" fontId="10" fillId="22" borderId="11" xfId="66" applyNumberFormat="1" applyFont="1" applyFill="1" applyBorder="1" applyAlignment="1" applyProtection="1">
      <alignment/>
      <protection/>
    </xf>
    <xf numFmtId="173" fontId="16" fillId="0" borderId="0" xfId="66" applyNumberFormat="1" applyAlignment="1" applyProtection="1">
      <alignment vertical="center"/>
      <protection hidden="1" locked="0"/>
    </xf>
    <xf numFmtId="173" fontId="7" fillId="0" borderId="0" xfId="66" applyNumberFormat="1" applyFont="1" applyBorder="1" applyAlignment="1" applyProtection="1">
      <alignment horizontal="left"/>
      <protection/>
    </xf>
    <xf numFmtId="173" fontId="10" fillId="0" borderId="0" xfId="66" applyNumberFormat="1" applyFont="1" applyBorder="1" applyAlignment="1" applyProtection="1">
      <alignment horizontal="left"/>
      <protection/>
    </xf>
    <xf numFmtId="173" fontId="10" fillId="0" borderId="16" xfId="66" applyNumberFormat="1" applyFont="1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wrapText="1"/>
      <protection/>
    </xf>
    <xf numFmtId="173" fontId="10" fillId="24" borderId="0" xfId="66" applyNumberFormat="1" applyFont="1" applyFill="1" applyBorder="1" applyAlignment="1" applyProtection="1">
      <alignment/>
      <protection/>
    </xf>
    <xf numFmtId="173" fontId="10" fillId="24" borderId="16" xfId="66" applyNumberFormat="1" applyFont="1" applyFill="1" applyBorder="1" applyAlignment="1" applyProtection="1">
      <alignment/>
      <protection/>
    </xf>
    <xf numFmtId="173" fontId="16" fillId="0" borderId="0" xfId="66" applyNumberFormat="1" applyBorder="1" applyAlignment="1" applyProtection="1">
      <alignment vertical="center"/>
      <protection/>
    </xf>
    <xf numFmtId="173" fontId="7" fillId="0" borderId="0" xfId="66" applyNumberFormat="1" applyFont="1" applyBorder="1" applyAlignment="1" applyProtection="1">
      <alignment vertical="center"/>
      <protection/>
    </xf>
    <xf numFmtId="173" fontId="7" fillId="0" borderId="0" xfId="66" applyNumberFormat="1" applyFont="1" applyBorder="1" applyAlignment="1" applyProtection="1">
      <alignment horizontal="left" vertical="center"/>
      <protection/>
    </xf>
    <xf numFmtId="173" fontId="7" fillId="0" borderId="11" xfId="66" applyNumberFormat="1" applyFont="1" applyFill="1" applyBorder="1" applyAlignment="1" applyProtection="1">
      <alignment vertical="center"/>
      <protection locked="0"/>
    </xf>
    <xf numFmtId="173" fontId="10" fillId="0" borderId="0" xfId="66" applyNumberFormat="1" applyFont="1" applyBorder="1" applyAlignment="1" applyProtection="1">
      <alignment horizontal="left" vertical="center"/>
      <protection/>
    </xf>
    <xf numFmtId="173" fontId="10" fillId="0" borderId="0" xfId="66" applyNumberFormat="1" applyFont="1" applyBorder="1" applyAlignment="1" applyProtection="1">
      <alignment vertical="center"/>
      <protection/>
    </xf>
    <xf numFmtId="0" fontId="0" fillId="0" borderId="0" xfId="60" applyBorder="1" applyProtection="1">
      <alignment/>
      <protection/>
    </xf>
    <xf numFmtId="0" fontId="0" fillId="0" borderId="16" xfId="60" applyBorder="1" applyProtection="1">
      <alignment/>
      <protection/>
    </xf>
    <xf numFmtId="173" fontId="10" fillId="0" borderId="16" xfId="66" applyNumberFormat="1" applyFont="1" applyBorder="1" applyAlignment="1" applyProtection="1">
      <alignment vertical="center"/>
      <protection/>
    </xf>
    <xf numFmtId="173" fontId="26" fillId="0" borderId="23" xfId="66" applyNumberFormat="1" applyFont="1" applyBorder="1" applyAlignment="1" applyProtection="1">
      <alignment horizontal="right" vertical="center"/>
      <protection/>
    </xf>
    <xf numFmtId="173" fontId="16" fillId="0" borderId="10" xfId="66" applyNumberFormat="1" applyBorder="1" applyAlignment="1" applyProtection="1">
      <alignment vertical="center"/>
      <protection/>
    </xf>
    <xf numFmtId="173" fontId="10" fillId="0" borderId="10" xfId="66" applyNumberFormat="1" applyFont="1" applyBorder="1" applyAlignment="1" applyProtection="1">
      <alignment horizontal="left" vertical="center"/>
      <protection/>
    </xf>
    <xf numFmtId="173" fontId="10" fillId="0" borderId="10" xfId="66" applyNumberFormat="1" applyFont="1" applyBorder="1" applyAlignment="1" applyProtection="1">
      <alignment vertical="center"/>
      <protection/>
    </xf>
    <xf numFmtId="173" fontId="13" fillId="0" borderId="0" xfId="66" applyNumberFormat="1" applyFont="1" applyAlignment="1" applyProtection="1">
      <alignment vertical="center"/>
      <protection/>
    </xf>
    <xf numFmtId="173" fontId="10" fillId="0" borderId="0" xfId="66" applyNumberFormat="1" applyFont="1" applyAlignment="1" applyProtection="1">
      <alignment horizontal="left" vertical="center"/>
      <protection/>
    </xf>
    <xf numFmtId="173" fontId="7" fillId="0" borderId="16" xfId="66" applyNumberFormat="1" applyFont="1" applyFill="1" applyBorder="1" applyAlignment="1" applyProtection="1">
      <alignment wrapText="1"/>
      <protection/>
    </xf>
    <xf numFmtId="0" fontId="10" fillId="0" borderId="0" xfId="68" applyAlignment="1" applyProtection="1">
      <alignment/>
      <protection/>
    </xf>
    <xf numFmtId="173" fontId="10" fillId="0" borderId="16" xfId="66" applyNumberFormat="1" applyFont="1" applyFill="1" applyBorder="1" applyAlignment="1" applyProtection="1">
      <alignment vertical="center"/>
      <protection/>
    </xf>
    <xf numFmtId="173" fontId="16" fillId="0" borderId="0" xfId="66" applyNumberFormat="1" applyBorder="1" applyAlignment="1" applyProtection="1">
      <alignment/>
      <protection/>
    </xf>
    <xf numFmtId="0" fontId="0" fillId="0" borderId="0" xfId="60" applyFill="1" applyBorder="1" applyAlignment="1" applyProtection="1">
      <alignment/>
      <protection/>
    </xf>
    <xf numFmtId="1" fontId="7" fillId="20" borderId="11" xfId="66" applyNumberFormat="1" applyFont="1" applyFill="1" applyBorder="1" applyAlignment="1" applyProtection="1">
      <alignment/>
      <protection/>
    </xf>
    <xf numFmtId="2" fontId="10" fillId="0" borderId="18" xfId="66" applyNumberFormat="1" applyFont="1" applyFill="1" applyBorder="1" applyAlignment="1" applyProtection="1">
      <alignment/>
      <protection/>
    </xf>
    <xf numFmtId="173" fontId="26" fillId="0" borderId="0" xfId="66" applyNumberFormat="1" applyFont="1" applyAlignment="1" applyProtection="1">
      <alignment horizontal="right"/>
      <protection/>
    </xf>
    <xf numFmtId="173" fontId="13" fillId="0" borderId="0" xfId="66" applyNumberFormat="1" applyFont="1" applyFill="1" applyAlignment="1" applyProtection="1">
      <alignment horizontal="left"/>
      <protection/>
    </xf>
    <xf numFmtId="0" fontId="0" fillId="0" borderId="0" xfId="60" applyAlignment="1" applyProtection="1">
      <alignment/>
      <protection/>
    </xf>
    <xf numFmtId="173" fontId="26" fillId="0" borderId="20" xfId="66" applyNumberFormat="1" applyFont="1" applyBorder="1" applyAlignment="1" applyProtection="1">
      <alignment horizontal="right"/>
      <protection/>
    </xf>
    <xf numFmtId="173" fontId="7" fillId="0" borderId="21" xfId="66" applyNumberFormat="1" applyFont="1" applyFill="1" applyBorder="1" applyAlignment="1" applyProtection="1">
      <alignment horizontal="left"/>
      <protection/>
    </xf>
    <xf numFmtId="0" fontId="41" fillId="0" borderId="0" xfId="60" applyNumberFormat="1" applyFont="1" applyAlignment="1" applyProtection="1">
      <alignment vertical="center"/>
      <protection/>
    </xf>
    <xf numFmtId="173" fontId="10" fillId="22" borderId="11" xfId="66" applyNumberFormat="1" applyFont="1" applyFill="1" applyBorder="1" applyAlignment="1" applyProtection="1">
      <alignment vertical="center"/>
      <protection/>
    </xf>
    <xf numFmtId="173" fontId="10" fillId="22" borderId="25" xfId="66" applyNumberFormat="1" applyFont="1" applyFill="1" applyBorder="1" applyAlignment="1" applyProtection="1">
      <alignment vertical="center"/>
      <protection/>
    </xf>
    <xf numFmtId="173" fontId="13" fillId="0" borderId="0" xfId="66" applyNumberFormat="1" applyFont="1" applyAlignment="1" applyProtection="1">
      <alignment horizontal="center" vertical="center"/>
      <protection/>
    </xf>
    <xf numFmtId="173" fontId="7" fillId="0" borderId="0" xfId="66" applyNumberFormat="1" applyFont="1" applyBorder="1" applyAlignment="1" applyProtection="1">
      <alignment horizontal="centerContinuous" vertical="center" wrapText="1"/>
      <protection/>
    </xf>
    <xf numFmtId="173" fontId="38" fillId="0" borderId="0" xfId="66" applyNumberFormat="1" applyFont="1" applyBorder="1" applyAlignment="1" applyProtection="1">
      <alignment/>
      <protection/>
    </xf>
    <xf numFmtId="173" fontId="13" fillId="0" borderId="0" xfId="66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 wrapText="1"/>
      <protection/>
    </xf>
    <xf numFmtId="0" fontId="37" fillId="0" borderId="0" xfId="60" applyFont="1" applyBorder="1" applyAlignment="1" applyProtection="1">
      <alignment/>
      <protection/>
    </xf>
    <xf numFmtId="0" fontId="38" fillId="0" borderId="0" xfId="60" applyFont="1" applyBorder="1" applyAlignment="1" applyProtection="1">
      <alignment/>
      <protection/>
    </xf>
    <xf numFmtId="0" fontId="0" fillId="0" borderId="16" xfId="60" applyBorder="1" applyAlignment="1" applyProtection="1">
      <alignment wrapText="1"/>
      <protection/>
    </xf>
    <xf numFmtId="0" fontId="37" fillId="0" borderId="0" xfId="60" applyFont="1" applyBorder="1" applyAlignment="1" applyProtection="1">
      <alignment wrapText="1"/>
      <protection/>
    </xf>
    <xf numFmtId="0" fontId="38" fillId="0" borderId="0" xfId="60" applyFont="1" applyBorder="1" applyAlignment="1" applyProtection="1">
      <alignment wrapText="1"/>
      <protection/>
    </xf>
    <xf numFmtId="0" fontId="0" fillId="0" borderId="0" xfId="60" applyBorder="1" applyAlignment="1" applyProtection="1">
      <alignment wrapText="1"/>
      <protection/>
    </xf>
    <xf numFmtId="173" fontId="38" fillId="0" borderId="0" xfId="66" applyNumberFormat="1" applyFont="1" applyBorder="1" applyAlignment="1" applyProtection="1">
      <alignment vertical="center"/>
      <protection/>
    </xf>
    <xf numFmtId="1" fontId="7" fillId="22" borderId="11" xfId="66" applyNumberFormat="1" applyFont="1" applyFill="1" applyBorder="1" applyAlignment="1" applyProtection="1">
      <alignment vertical="center"/>
      <protection locked="0"/>
    </xf>
    <xf numFmtId="0" fontId="7" fillId="0" borderId="0" xfId="68" applyFont="1" applyBorder="1" applyAlignment="1" applyProtection="1">
      <alignment vertical="center"/>
      <protection/>
    </xf>
    <xf numFmtId="173" fontId="26" fillId="0" borderId="19" xfId="66" applyNumberFormat="1" applyFont="1" applyFill="1" applyBorder="1" applyAlignment="1" applyProtection="1">
      <alignment horizontal="right" vertical="center"/>
      <protection/>
    </xf>
    <xf numFmtId="0" fontId="7" fillId="0" borderId="0" xfId="68" applyFont="1" applyFill="1" applyBorder="1" applyAlignment="1" applyProtection="1">
      <alignment vertical="center"/>
      <protection/>
    </xf>
    <xf numFmtId="173" fontId="38" fillId="0" borderId="0" xfId="66" applyNumberFormat="1" applyFont="1" applyFill="1" applyBorder="1" applyAlignment="1" applyProtection="1">
      <alignment vertical="center"/>
      <protection/>
    </xf>
    <xf numFmtId="173" fontId="7" fillId="0" borderId="0" xfId="66" applyNumberFormat="1" applyFont="1" applyFill="1" applyBorder="1" applyAlignment="1" applyProtection="1">
      <alignment vertical="center"/>
      <protection/>
    </xf>
    <xf numFmtId="173" fontId="10" fillId="0" borderId="18" xfId="66" applyNumberFormat="1" applyFont="1" applyFill="1" applyBorder="1" applyAlignment="1" applyProtection="1">
      <alignment vertical="center"/>
      <protection/>
    </xf>
    <xf numFmtId="2" fontId="7" fillId="20" borderId="11" xfId="66" applyNumberFormat="1" applyFont="1" applyFill="1" applyBorder="1" applyAlignment="1" applyProtection="1">
      <alignment vertical="center"/>
      <protection/>
    </xf>
    <xf numFmtId="1" fontId="7" fillId="20" borderId="11" xfId="66" applyNumberFormat="1" applyFont="1" applyFill="1" applyBorder="1" applyAlignment="1" applyProtection="1">
      <alignment vertical="center"/>
      <protection/>
    </xf>
    <xf numFmtId="173" fontId="10" fillId="0" borderId="18" xfId="66" applyNumberFormat="1" applyFont="1" applyBorder="1" applyAlignment="1" applyProtection="1">
      <alignment vertical="center"/>
      <protection/>
    </xf>
    <xf numFmtId="173" fontId="26" fillId="20" borderId="12" xfId="66" applyNumberFormat="1" applyFont="1" applyFill="1" applyBorder="1" applyAlignment="1" applyProtection="1">
      <alignment vertical="center"/>
      <protection/>
    </xf>
    <xf numFmtId="0" fontId="66" fillId="20" borderId="24" xfId="63" applyFont="1" applyFill="1" applyBorder="1" applyAlignment="1" applyProtection="1">
      <alignment horizontal="left" vertical="center" readingOrder="1"/>
      <protection/>
    </xf>
    <xf numFmtId="173" fontId="10" fillId="20" borderId="24" xfId="66" applyNumberFormat="1" applyFont="1" applyFill="1" applyBorder="1" applyAlignment="1" applyProtection="1">
      <alignment vertical="center"/>
      <protection/>
    </xf>
    <xf numFmtId="0" fontId="10" fillId="20" borderId="24" xfId="68" applyFont="1" applyFill="1" applyBorder="1" applyAlignment="1" applyProtection="1">
      <alignment vertical="center" wrapText="1"/>
      <protection/>
    </xf>
    <xf numFmtId="0" fontId="10" fillId="20" borderId="14" xfId="68" applyFont="1" applyFill="1" applyBorder="1" applyAlignment="1" applyProtection="1">
      <alignment vertical="center" wrapText="1"/>
      <protection/>
    </xf>
    <xf numFmtId="173" fontId="16" fillId="0" borderId="0" xfId="66" applyNumberFormat="1" applyFill="1" applyBorder="1" applyAlignment="1" applyProtection="1">
      <alignment vertical="center"/>
      <protection/>
    </xf>
    <xf numFmtId="173" fontId="26" fillId="0" borderId="0" xfId="66" applyNumberFormat="1" applyFont="1" applyBorder="1" applyAlignment="1" applyProtection="1">
      <alignment vertical="center"/>
      <protection/>
    </xf>
    <xf numFmtId="173" fontId="16" fillId="0" borderId="0" xfId="66" applyNumberFormat="1" applyFill="1" applyBorder="1" applyAlignment="1" applyProtection="1">
      <alignment horizontal="right" vertical="center"/>
      <protection hidden="1"/>
    </xf>
    <xf numFmtId="173" fontId="10" fillId="0" borderId="0" xfId="66" applyNumberFormat="1" applyFont="1" applyFill="1" applyBorder="1" applyAlignment="1" applyProtection="1">
      <alignment vertical="center"/>
      <protection hidden="1"/>
    </xf>
    <xf numFmtId="0" fontId="10" fillId="0" borderId="0" xfId="68" applyFont="1" applyFill="1" applyBorder="1" applyAlignment="1" applyProtection="1">
      <alignment vertical="center" wrapText="1"/>
      <protection hidden="1"/>
    </xf>
    <xf numFmtId="173" fontId="26" fillId="0" borderId="0" xfId="66" applyNumberFormat="1" applyFont="1" applyAlignment="1" applyProtection="1">
      <alignment horizontal="right" vertical="center"/>
      <protection hidden="1"/>
    </xf>
    <xf numFmtId="173" fontId="10" fillId="0" borderId="0" xfId="66" applyNumberFormat="1" applyFont="1" applyAlignment="1" applyProtection="1">
      <alignment vertical="center"/>
      <protection hidden="1"/>
    </xf>
    <xf numFmtId="173" fontId="68" fillId="0" borderId="0" xfId="66" applyNumberFormat="1" applyFont="1" applyAlignment="1" applyProtection="1">
      <alignment horizontal="right" vertical="center"/>
      <protection hidden="1"/>
    </xf>
    <xf numFmtId="173" fontId="7" fillId="0" borderId="0" xfId="66" applyNumberFormat="1" applyFont="1" applyBorder="1" applyAlignment="1" applyProtection="1">
      <alignment horizontal="left" vertical="top"/>
      <protection/>
    </xf>
    <xf numFmtId="173" fontId="16" fillId="0" borderId="0" xfId="65" applyNumberFormat="1" applyAlignment="1" applyProtection="1">
      <alignment vertical="center"/>
      <protection/>
    </xf>
    <xf numFmtId="173" fontId="16" fillId="0" borderId="19" xfId="65" applyNumberFormat="1" applyBorder="1" applyAlignment="1" applyProtection="1">
      <alignment vertical="center"/>
      <protection/>
    </xf>
    <xf numFmtId="173" fontId="7" fillId="0" borderId="0" xfId="65" applyNumberFormat="1" applyFont="1" applyFill="1" applyBorder="1" applyAlignment="1" applyProtection="1">
      <alignment horizontal="left"/>
      <protection/>
    </xf>
    <xf numFmtId="173" fontId="16" fillId="0" borderId="0" xfId="65" applyNumberFormat="1" applyBorder="1" applyAlignment="1" applyProtection="1">
      <alignment vertical="center"/>
      <protection/>
    </xf>
    <xf numFmtId="173" fontId="10" fillId="0" borderId="0" xfId="65" applyNumberFormat="1" applyFont="1" applyFill="1" applyBorder="1" applyAlignment="1" applyProtection="1">
      <alignment vertical="center"/>
      <protection/>
    </xf>
    <xf numFmtId="173" fontId="26" fillId="0" borderId="19" xfId="65" applyNumberFormat="1" applyFont="1" applyFill="1" applyBorder="1" applyAlignment="1" applyProtection="1">
      <alignment vertical="center"/>
      <protection/>
    </xf>
    <xf numFmtId="173" fontId="7" fillId="0" borderId="0" xfId="65" applyNumberFormat="1" applyFont="1" applyFill="1" applyBorder="1" applyAlignment="1" applyProtection="1">
      <alignment vertical="center" wrapText="1"/>
      <protection/>
    </xf>
    <xf numFmtId="2" fontId="7" fillId="22" borderId="11" xfId="65" applyNumberFormat="1" applyFont="1" applyFill="1" applyBorder="1" applyAlignment="1" applyProtection="1">
      <alignment vertical="center"/>
      <protection locked="0"/>
    </xf>
    <xf numFmtId="173" fontId="7" fillId="0" borderId="0" xfId="65" applyNumberFormat="1" applyFont="1" applyFill="1" applyBorder="1" applyAlignment="1" applyProtection="1">
      <alignment horizontal="left" vertical="center"/>
      <protection/>
    </xf>
    <xf numFmtId="173" fontId="7" fillId="0" borderId="0" xfId="65" applyNumberFormat="1" applyFont="1" applyFill="1" applyBorder="1" applyAlignment="1" applyProtection="1">
      <alignment vertical="center"/>
      <protection/>
    </xf>
    <xf numFmtId="173" fontId="13" fillId="0" borderId="0" xfId="65" applyNumberFormat="1" applyFont="1" applyAlignment="1" applyProtection="1">
      <alignment horizontal="left"/>
      <protection/>
    </xf>
    <xf numFmtId="173" fontId="10" fillId="0" borderId="0" xfId="65" applyNumberFormat="1" applyFont="1" applyFill="1" applyBorder="1" applyAlignment="1" applyProtection="1">
      <alignment horizontal="left" vertical="center"/>
      <protection/>
    </xf>
    <xf numFmtId="2" fontId="7" fillId="0" borderId="11" xfId="72" applyNumberFormat="1" applyFont="1" applyFill="1" applyBorder="1" applyAlignment="1" applyProtection="1">
      <alignment horizontal="center" vertical="center" wrapText="1"/>
      <protection/>
    </xf>
    <xf numFmtId="173" fontId="13" fillId="0" borderId="19" xfId="65" applyNumberFormat="1" applyFont="1" applyFill="1" applyBorder="1" applyAlignment="1" applyProtection="1">
      <alignment horizontal="left"/>
      <protection/>
    </xf>
    <xf numFmtId="173" fontId="10" fillId="0" borderId="16" xfId="65" applyNumberFormat="1" applyFont="1" applyBorder="1" applyAlignment="1" applyProtection="1">
      <alignment vertical="center"/>
      <protection/>
    </xf>
    <xf numFmtId="173" fontId="26" fillId="0" borderId="19" xfId="65" applyNumberFormat="1" applyFont="1" applyFill="1" applyBorder="1" applyAlignment="1" applyProtection="1">
      <alignment horizontal="right" vertical="center"/>
      <protection/>
    </xf>
    <xf numFmtId="173" fontId="7" fillId="0" borderId="16" xfId="65" applyNumberFormat="1" applyFont="1" applyFill="1" applyBorder="1" applyAlignment="1" applyProtection="1">
      <alignment vertical="center"/>
      <protection/>
    </xf>
    <xf numFmtId="1" fontId="7" fillId="22" borderId="11" xfId="65" applyNumberFormat="1" applyFont="1" applyFill="1" applyBorder="1" applyAlignment="1" applyProtection="1">
      <alignment vertical="center"/>
      <protection locked="0"/>
    </xf>
    <xf numFmtId="173" fontId="7" fillId="0" borderId="0" xfId="65" applyNumberFormat="1" applyFont="1" applyFill="1" applyBorder="1" applyAlignment="1" applyProtection="1">
      <alignment horizontal="left" vertical="center" wrapText="1"/>
      <protection/>
    </xf>
    <xf numFmtId="173" fontId="16" fillId="0" borderId="16" xfId="65" applyNumberFormat="1" applyBorder="1" applyAlignment="1" applyProtection="1">
      <alignment vertical="center"/>
      <protection/>
    </xf>
    <xf numFmtId="173" fontId="26" fillId="0" borderId="19" xfId="65" applyNumberFormat="1" applyFont="1" applyBorder="1" applyAlignment="1" applyProtection="1">
      <alignment horizontal="right" vertical="center"/>
      <protection/>
    </xf>
    <xf numFmtId="173" fontId="10" fillId="0" borderId="0" xfId="65" applyNumberFormat="1" applyFont="1" applyFill="1" applyBorder="1" applyAlignment="1" applyProtection="1">
      <alignment horizontal="center" vertical="center"/>
      <protection/>
    </xf>
    <xf numFmtId="173" fontId="7" fillId="0" borderId="0" xfId="65" applyNumberFormat="1" applyFont="1" applyFill="1" applyBorder="1" applyAlignment="1" applyProtection="1">
      <alignment horizontal="right" vertical="center"/>
      <protection/>
    </xf>
    <xf numFmtId="173" fontId="7" fillId="0" borderId="0" xfId="65" applyNumberFormat="1" applyFont="1" applyFill="1" applyBorder="1" applyAlignment="1" applyProtection="1">
      <alignment horizontal="right" vertical="center" wrapText="1"/>
      <protection/>
    </xf>
    <xf numFmtId="9" fontId="7" fillId="0" borderId="0" xfId="72" applyFont="1" applyFill="1" applyBorder="1" applyAlignment="1" applyProtection="1">
      <alignment horizontal="center" vertical="center" wrapText="1"/>
      <protection/>
    </xf>
    <xf numFmtId="173" fontId="16" fillId="0" borderId="0" xfId="65" applyNumberFormat="1" applyFill="1" applyBorder="1" applyAlignment="1" applyProtection="1">
      <alignment vertical="center"/>
      <protection/>
    </xf>
    <xf numFmtId="173" fontId="16" fillId="0" borderId="0" xfId="65" applyNumberFormat="1" applyFont="1" applyBorder="1" applyAlignment="1" applyProtection="1">
      <alignment vertical="center"/>
      <protection/>
    </xf>
    <xf numFmtId="173" fontId="7" fillId="24" borderId="16" xfId="65" applyNumberFormat="1" applyFont="1" applyFill="1" applyBorder="1" applyAlignment="1" applyProtection="1">
      <alignment vertical="center"/>
      <protection/>
    </xf>
    <xf numFmtId="173" fontId="7" fillId="24" borderId="22" xfId="65" applyNumberFormat="1" applyFont="1" applyFill="1" applyBorder="1" applyAlignment="1" applyProtection="1">
      <alignment vertical="center"/>
      <protection/>
    </xf>
    <xf numFmtId="173" fontId="7" fillId="24" borderId="18" xfId="65" applyNumberFormat="1" applyFont="1" applyFill="1" applyBorder="1" applyAlignment="1" applyProtection="1">
      <alignment vertical="center"/>
      <protection/>
    </xf>
    <xf numFmtId="1" fontId="7" fillId="20" borderId="11" xfId="65" applyNumberFormat="1" applyFont="1" applyFill="1" applyBorder="1" applyAlignment="1" applyProtection="1">
      <alignment vertical="center"/>
      <protection/>
    </xf>
    <xf numFmtId="2" fontId="7" fillId="20" borderId="11" xfId="65" applyNumberFormat="1" applyFont="1" applyFill="1" applyBorder="1" applyAlignment="1" applyProtection="1">
      <alignment vertical="center"/>
      <protection/>
    </xf>
    <xf numFmtId="1" fontId="7" fillId="24" borderId="11" xfId="65" applyNumberFormat="1" applyFont="1" applyFill="1" applyBorder="1" applyAlignment="1" applyProtection="1">
      <alignment vertical="center"/>
      <protection/>
    </xf>
    <xf numFmtId="173" fontId="26" fillId="0" borderId="23" xfId="65" applyNumberFormat="1" applyFont="1" applyFill="1" applyBorder="1" applyAlignment="1" applyProtection="1">
      <alignment vertical="center"/>
      <protection/>
    </xf>
    <xf numFmtId="173" fontId="16" fillId="0" borderId="10" xfId="65" applyNumberFormat="1" applyBorder="1" applyAlignment="1" applyProtection="1">
      <alignment vertical="center"/>
      <protection/>
    </xf>
    <xf numFmtId="173" fontId="7" fillId="0" borderId="10" xfId="65" applyNumberFormat="1" applyFont="1" applyFill="1" applyBorder="1" applyAlignment="1" applyProtection="1">
      <alignment horizontal="left" vertical="center"/>
      <protection/>
    </xf>
    <xf numFmtId="173" fontId="10" fillId="0" borderId="10" xfId="65" applyNumberFormat="1" applyFont="1" applyFill="1" applyBorder="1" applyAlignment="1" applyProtection="1">
      <alignment vertical="center"/>
      <protection/>
    </xf>
    <xf numFmtId="2" fontId="7" fillId="24" borderId="11" xfId="65" applyNumberFormat="1" applyFont="1" applyFill="1" applyBorder="1" applyAlignment="1" applyProtection="1">
      <alignment vertical="center"/>
      <protection/>
    </xf>
    <xf numFmtId="173" fontId="26" fillId="0" borderId="0" xfId="65" applyNumberFormat="1" applyFont="1" applyFill="1" applyAlignment="1" applyProtection="1">
      <alignment vertical="center"/>
      <protection/>
    </xf>
    <xf numFmtId="173" fontId="7" fillId="0" borderId="0" xfId="65" applyNumberFormat="1" applyFont="1" applyFill="1" applyAlignment="1" applyProtection="1">
      <alignment vertical="center" wrapText="1"/>
      <protection/>
    </xf>
    <xf numFmtId="173" fontId="7" fillId="0" borderId="20" xfId="65" applyNumberFormat="1" applyFont="1" applyFill="1" applyBorder="1" applyAlignment="1" applyProtection="1">
      <alignment horizontal="left"/>
      <protection/>
    </xf>
    <xf numFmtId="173" fontId="13" fillId="0" borderId="21" xfId="65" applyNumberFormat="1" applyFont="1" applyFill="1" applyBorder="1" applyAlignment="1" applyProtection="1">
      <alignment horizontal="left"/>
      <protection/>
    </xf>
    <xf numFmtId="173" fontId="10" fillId="0" borderId="0" xfId="65" applyNumberFormat="1" applyFont="1" applyFill="1" applyBorder="1" applyAlignment="1" applyProtection="1">
      <alignment horizontal="right" vertical="center"/>
      <protection/>
    </xf>
    <xf numFmtId="173" fontId="7" fillId="0" borderId="16" xfId="65" applyNumberFormat="1" applyFont="1" applyFill="1" applyBorder="1" applyAlignment="1" applyProtection="1">
      <alignment horizontal="left" vertical="center" wrapText="1"/>
      <protection/>
    </xf>
    <xf numFmtId="173" fontId="12" fillId="0" borderId="16" xfId="65" applyNumberFormat="1" applyFont="1" applyFill="1" applyBorder="1" applyAlignment="1" applyProtection="1">
      <alignment horizontal="right" vertical="center" wrapText="1"/>
      <protection/>
    </xf>
    <xf numFmtId="173" fontId="10" fillId="0" borderId="16" xfId="65" applyNumberFormat="1" applyFont="1" applyFill="1" applyBorder="1" applyAlignment="1" applyProtection="1">
      <alignment vertical="center"/>
      <protection/>
    </xf>
    <xf numFmtId="173" fontId="13" fillId="0" borderId="0" xfId="65" applyNumberFormat="1" applyFont="1" applyFill="1" applyBorder="1" applyAlignment="1" applyProtection="1">
      <alignment vertical="center" wrapText="1"/>
      <protection/>
    </xf>
    <xf numFmtId="173" fontId="13" fillId="0" borderId="16" xfId="65" applyNumberFormat="1" applyFont="1" applyFill="1" applyBorder="1" applyAlignment="1" applyProtection="1">
      <alignment horizontal="left" vertical="center" wrapText="1"/>
      <protection/>
    </xf>
    <xf numFmtId="173" fontId="13" fillId="0" borderId="0" xfId="65" applyNumberFormat="1" applyFont="1" applyFill="1" applyBorder="1" applyAlignment="1" applyProtection="1">
      <alignment vertical="center"/>
      <protection/>
    </xf>
    <xf numFmtId="173" fontId="26" fillId="0" borderId="0" xfId="65" applyNumberFormat="1" applyFont="1" applyFill="1" applyBorder="1" applyAlignment="1" applyProtection="1">
      <alignment horizontal="right" vertical="center"/>
      <protection/>
    </xf>
    <xf numFmtId="2" fontId="10" fillId="24" borderId="16" xfId="65" applyNumberFormat="1" applyFont="1" applyFill="1" applyBorder="1" applyAlignment="1" applyProtection="1">
      <alignment vertical="center"/>
      <protection/>
    </xf>
    <xf numFmtId="173" fontId="7" fillId="0" borderId="10" xfId="65" applyNumberFormat="1" applyFont="1" applyFill="1" applyBorder="1" applyAlignment="1" applyProtection="1">
      <alignment vertical="center"/>
      <protection/>
    </xf>
    <xf numFmtId="173" fontId="7" fillId="0" borderId="10" xfId="65" applyNumberFormat="1" applyFont="1" applyFill="1" applyBorder="1" applyAlignment="1" applyProtection="1">
      <alignment vertical="center" wrapText="1"/>
      <protection/>
    </xf>
    <xf numFmtId="173" fontId="7" fillId="0" borderId="18" xfId="65" applyNumberFormat="1" applyFont="1" applyFill="1" applyBorder="1" applyAlignment="1" applyProtection="1">
      <alignment horizontal="left" vertical="center" wrapText="1"/>
      <protection/>
    </xf>
    <xf numFmtId="2" fontId="10" fillId="0" borderId="0" xfId="65" applyNumberFormat="1" applyFont="1" applyFill="1" applyBorder="1" applyAlignment="1" applyProtection="1">
      <alignment vertical="center"/>
      <protection/>
    </xf>
    <xf numFmtId="0" fontId="13" fillId="0" borderId="21" xfId="60" applyFont="1" applyBorder="1" applyProtection="1">
      <alignment/>
      <protection/>
    </xf>
    <xf numFmtId="0" fontId="0" fillId="0" borderId="21" xfId="60" applyBorder="1" applyProtection="1">
      <alignment/>
      <protection/>
    </xf>
    <xf numFmtId="0" fontId="0" fillId="0" borderId="18" xfId="60" applyBorder="1" applyProtection="1">
      <alignment/>
      <protection/>
    </xf>
    <xf numFmtId="0" fontId="13" fillId="0" borderId="0" xfId="60" applyFont="1" applyBorder="1" applyProtection="1">
      <alignment/>
      <protection/>
    </xf>
    <xf numFmtId="173" fontId="7" fillId="0" borderId="0" xfId="64" applyNumberFormat="1" applyFont="1" applyFill="1" applyBorder="1" applyAlignment="1" applyProtection="1">
      <alignment horizontal="left"/>
      <protection/>
    </xf>
    <xf numFmtId="173" fontId="7" fillId="0" borderId="0" xfId="64" applyNumberFormat="1" applyFont="1" applyFill="1" applyBorder="1" applyAlignment="1" applyProtection="1">
      <alignment horizontal="left" wrapText="1"/>
      <protection/>
    </xf>
    <xf numFmtId="173" fontId="7" fillId="0" borderId="0" xfId="64" applyNumberFormat="1" applyFont="1" applyFill="1" applyBorder="1" applyAlignment="1" applyProtection="1">
      <alignment horizontal="left" vertical="top"/>
      <protection/>
    </xf>
    <xf numFmtId="173" fontId="10" fillId="0" borderId="0" xfId="64" applyNumberFormat="1" applyFont="1" applyBorder="1" applyAlignment="1" applyProtection="1">
      <alignment vertical="center"/>
      <protection/>
    </xf>
    <xf numFmtId="173" fontId="10" fillId="20" borderId="11" xfId="66" applyNumberFormat="1" applyFont="1" applyFill="1" applyBorder="1" applyAlignment="1" applyProtection="1">
      <alignment/>
      <protection/>
    </xf>
    <xf numFmtId="173" fontId="7" fillId="0" borderId="0" xfId="64" applyNumberFormat="1" applyFont="1" applyBorder="1" applyAlignment="1" applyProtection="1">
      <alignment horizontal="left"/>
      <protection/>
    </xf>
    <xf numFmtId="173" fontId="10" fillId="0" borderId="0" xfId="64" applyNumberFormat="1" applyFont="1" applyFill="1" applyBorder="1" applyAlignment="1" applyProtection="1">
      <alignment horizontal="left" vertical="center"/>
      <protection/>
    </xf>
    <xf numFmtId="173" fontId="16" fillId="0" borderId="0" xfId="64" applyNumberFormat="1" applyBorder="1" applyAlignment="1" applyProtection="1">
      <alignment vertical="center"/>
      <protection/>
    </xf>
    <xf numFmtId="173" fontId="10" fillId="0" borderId="0" xfId="64" applyNumberFormat="1" applyFont="1" applyFill="1" applyBorder="1" applyAlignment="1" applyProtection="1">
      <alignment vertical="center"/>
      <protection/>
    </xf>
    <xf numFmtId="173" fontId="7" fillId="0" borderId="0" xfId="64" applyNumberFormat="1" applyFont="1" applyBorder="1" applyAlignment="1" applyProtection="1">
      <alignment vertical="top"/>
      <protection/>
    </xf>
    <xf numFmtId="173" fontId="7" fillId="0" borderId="0" xfId="64" applyNumberFormat="1" applyFont="1" applyBorder="1" applyAlignment="1" applyProtection="1">
      <alignment vertical="center"/>
      <protection/>
    </xf>
    <xf numFmtId="173" fontId="7" fillId="0" borderId="16" xfId="64" applyNumberFormat="1" applyFont="1" applyBorder="1" applyAlignment="1" applyProtection="1">
      <alignment vertical="center"/>
      <protection/>
    </xf>
    <xf numFmtId="173" fontId="7" fillId="0" borderId="11" xfId="66" applyNumberFormat="1" applyFont="1" applyFill="1" applyBorder="1" applyAlignment="1" applyProtection="1">
      <alignment/>
      <protection locked="0"/>
    </xf>
    <xf numFmtId="173" fontId="10" fillId="22" borderId="26" xfId="66" applyNumberFormat="1" applyFont="1" applyFill="1" applyBorder="1" applyAlignment="1" applyProtection="1">
      <alignment vertical="center"/>
      <protection/>
    </xf>
    <xf numFmtId="1" fontId="7" fillId="22" borderId="25" xfId="66" applyNumberFormat="1" applyFont="1" applyFill="1" applyBorder="1" applyAlignment="1" applyProtection="1">
      <alignment vertical="center"/>
      <protection/>
    </xf>
    <xf numFmtId="1" fontId="7" fillId="22" borderId="13" xfId="66" applyNumberFormat="1" applyFont="1" applyFill="1" applyBorder="1" applyAlignment="1" applyProtection="1">
      <alignment vertical="center"/>
      <protection/>
    </xf>
    <xf numFmtId="1" fontId="10" fillId="22" borderId="11" xfId="64" applyNumberFormat="1" applyFont="1" applyFill="1" applyBorder="1" applyAlignment="1" applyProtection="1">
      <alignment vertical="center"/>
      <protection locked="0"/>
    </xf>
    <xf numFmtId="1" fontId="10" fillId="24" borderId="11" xfId="64" applyNumberFormat="1" applyFont="1" applyFill="1" applyBorder="1" applyAlignment="1" applyProtection="1">
      <alignment vertical="center"/>
      <protection/>
    </xf>
    <xf numFmtId="173" fontId="16" fillId="0" borderId="0" xfId="64" applyBorder="1" applyAlignment="1" applyProtection="1">
      <alignment vertical="center"/>
      <protection/>
    </xf>
    <xf numFmtId="173" fontId="26" fillId="0" borderId="23" xfId="66" applyNumberFormat="1" applyFont="1" applyBorder="1" applyAlignment="1" applyProtection="1">
      <alignment horizontal="right"/>
      <protection/>
    </xf>
    <xf numFmtId="173" fontId="7" fillId="0" borderId="19" xfId="65" applyNumberFormat="1" applyFont="1" applyFill="1" applyBorder="1" applyAlignment="1" applyProtection="1">
      <alignment horizontal="left"/>
      <protection/>
    </xf>
    <xf numFmtId="173" fontId="10" fillId="0" borderId="21" xfId="66" applyNumberFormat="1" applyFont="1" applyFill="1" applyBorder="1" applyAlignment="1" applyProtection="1">
      <alignment vertical="center"/>
      <protection/>
    </xf>
    <xf numFmtId="173" fontId="10" fillId="0" borderId="22" xfId="66" applyNumberFormat="1" applyFont="1" applyFill="1" applyBorder="1" applyAlignment="1" applyProtection="1">
      <alignment vertical="center"/>
      <protection/>
    </xf>
    <xf numFmtId="173" fontId="26" fillId="0" borderId="23" xfId="65" applyNumberFormat="1" applyFont="1" applyFill="1" applyBorder="1" applyAlignment="1" applyProtection="1">
      <alignment horizontal="right" vertical="center"/>
      <protection/>
    </xf>
    <xf numFmtId="2" fontId="10" fillId="0" borderId="24" xfId="66" applyNumberFormat="1" applyFont="1" applyFill="1" applyBorder="1" applyAlignment="1" applyProtection="1">
      <alignment/>
      <protection/>
    </xf>
    <xf numFmtId="0" fontId="68" fillId="0" borderId="0" xfId="66" applyNumberFormat="1" applyFont="1" applyAlignment="1" applyProtection="1">
      <alignment horizontal="center" vertical="center"/>
      <protection hidden="1" locked="0"/>
    </xf>
    <xf numFmtId="173" fontId="16" fillId="0" borderId="16" xfId="66" applyNumberFormat="1" applyBorder="1" applyAlignment="1" applyProtection="1">
      <alignment vertical="center"/>
      <protection/>
    </xf>
    <xf numFmtId="0" fontId="0" fillId="0" borderId="18" xfId="60" applyBorder="1" applyAlignment="1" applyProtection="1">
      <alignment wrapText="1"/>
      <protection/>
    </xf>
    <xf numFmtId="1" fontId="7" fillId="24" borderId="14" xfId="66" applyNumberFormat="1" applyFont="1" applyFill="1" applyBorder="1" applyAlignment="1" applyProtection="1">
      <alignment vertical="center"/>
      <protection/>
    </xf>
    <xf numFmtId="173" fontId="10" fillId="0" borderId="14" xfId="66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6" fillId="0" borderId="16" xfId="63" applyFont="1" applyBorder="1" applyAlignment="1" applyProtection="1">
      <alignment wrapText="1"/>
      <protection/>
    </xf>
    <xf numFmtId="173" fontId="34" fillId="0" borderId="0" xfId="66" applyNumberFormat="1" applyFont="1" applyAlignment="1" applyProtection="1">
      <alignment vertical="center"/>
      <protection/>
    </xf>
    <xf numFmtId="173" fontId="16" fillId="0" borderId="0" xfId="66" applyNumberFormat="1" applyFont="1" applyAlignment="1" applyProtection="1">
      <alignment vertical="center"/>
      <protection/>
    </xf>
    <xf numFmtId="198" fontId="16" fillId="0" borderId="0" xfId="66" applyNumberFormat="1" applyFont="1" applyAlignment="1" applyProtection="1">
      <alignment vertical="center"/>
      <protection locked="0"/>
    </xf>
    <xf numFmtId="198" fontId="16" fillId="0" borderId="0" xfId="66" applyNumberFormat="1" applyFont="1" applyAlignment="1" applyProtection="1">
      <alignment vertical="top"/>
      <protection locked="0"/>
    </xf>
    <xf numFmtId="173" fontId="16" fillId="0" borderId="0" xfId="66" applyNumberFormat="1" applyAlignment="1" applyProtection="1">
      <alignment vertical="top"/>
      <protection hidden="1" locked="0"/>
    </xf>
    <xf numFmtId="173" fontId="17" fillId="0" borderId="0" xfId="66" applyNumberFormat="1" applyFont="1" applyAlignment="1" applyProtection="1">
      <alignment vertical="center"/>
      <protection locked="0"/>
    </xf>
    <xf numFmtId="173" fontId="17" fillId="0" borderId="0" xfId="66" applyNumberFormat="1" applyFont="1" applyAlignment="1" applyProtection="1">
      <alignment vertical="center"/>
      <protection hidden="1" locked="0"/>
    </xf>
    <xf numFmtId="173" fontId="16" fillId="0" borderId="0" xfId="66" applyNumberFormat="1" applyAlignment="1" applyProtection="1">
      <alignment vertical="center"/>
      <protection locked="0"/>
    </xf>
    <xf numFmtId="173" fontId="16" fillId="0" borderId="0" xfId="66" applyNumberFormat="1" applyAlignment="1" applyProtection="1">
      <alignment/>
      <protection locked="0"/>
    </xf>
    <xf numFmtId="173" fontId="16" fillId="0" borderId="0" xfId="66" applyNumberFormat="1" applyAlignment="1" applyProtection="1">
      <alignment/>
      <protection hidden="1" locked="0"/>
    </xf>
    <xf numFmtId="0" fontId="10" fillId="0" borderId="0" xfId="68" applyAlignment="1" applyProtection="1">
      <alignment/>
      <protection locked="0"/>
    </xf>
    <xf numFmtId="0" fontId="10" fillId="0" borderId="0" xfId="68" applyAlignment="1" applyProtection="1">
      <alignment/>
      <protection hidden="1" locked="0"/>
    </xf>
    <xf numFmtId="173" fontId="16" fillId="0" borderId="0" xfId="66" applyNumberFormat="1" applyBorder="1" applyAlignment="1" applyProtection="1">
      <alignment/>
      <protection locked="0"/>
    </xf>
    <xf numFmtId="173" fontId="16" fillId="0" borderId="0" xfId="66" applyNumberFormat="1" applyBorder="1" applyAlignment="1" applyProtection="1">
      <alignment/>
      <protection hidden="1" locked="0"/>
    </xf>
    <xf numFmtId="173" fontId="16" fillId="0" borderId="0" xfId="66" applyNumberFormat="1" applyBorder="1" applyAlignment="1" applyProtection="1">
      <alignment vertical="center"/>
      <protection locked="0"/>
    </xf>
    <xf numFmtId="173" fontId="16" fillId="0" borderId="0" xfId="66" applyNumberFormat="1" applyBorder="1" applyAlignment="1" applyProtection="1">
      <alignment vertical="center"/>
      <protection hidden="1" locked="0"/>
    </xf>
    <xf numFmtId="173" fontId="26" fillId="0" borderId="19" xfId="66" applyNumberFormat="1" applyFont="1" applyBorder="1" applyAlignment="1" applyProtection="1">
      <alignment horizontal="right"/>
      <protection locked="0"/>
    </xf>
    <xf numFmtId="173" fontId="26" fillId="0" borderId="0" xfId="66" applyNumberFormat="1" applyFont="1" applyBorder="1" applyAlignment="1" applyProtection="1">
      <alignment horizontal="right"/>
      <protection locked="0"/>
    </xf>
    <xf numFmtId="173" fontId="16" fillId="0" borderId="0" xfId="65" applyNumberFormat="1" applyAlignment="1" applyProtection="1">
      <alignment vertical="center"/>
      <protection locked="0"/>
    </xf>
    <xf numFmtId="173" fontId="13" fillId="0" borderId="0" xfId="65" applyNumberFormat="1" applyFont="1" applyAlignment="1" applyProtection="1">
      <alignment horizontal="left"/>
      <protection locked="0"/>
    </xf>
    <xf numFmtId="0" fontId="41" fillId="0" borderId="0" xfId="60" applyNumberFormat="1" applyFont="1" applyAlignment="1" applyProtection="1">
      <alignment vertical="center" wrapText="1"/>
      <protection locked="0"/>
    </xf>
    <xf numFmtId="0" fontId="42" fillId="0" borderId="0" xfId="60" applyNumberFormat="1" applyFont="1" applyBorder="1" applyAlignment="1" applyProtection="1">
      <alignment vertical="center"/>
      <protection locked="0"/>
    </xf>
    <xf numFmtId="0" fontId="48" fillId="0" borderId="0" xfId="63" applyAlignment="1" applyProtection="1">
      <alignment vertical="center"/>
      <protection locked="0"/>
    </xf>
    <xf numFmtId="0" fontId="48" fillId="0" borderId="0" xfId="63" applyBorder="1" applyAlignment="1" applyProtection="1">
      <alignment vertical="center"/>
      <protection locked="0"/>
    </xf>
    <xf numFmtId="0" fontId="42" fillId="0" borderId="0" xfId="60" applyNumberFormat="1" applyFont="1" applyAlignment="1" applyProtection="1">
      <alignment vertical="center" wrapText="1"/>
      <protection locked="0"/>
    </xf>
    <xf numFmtId="0" fontId="41" fillId="0" borderId="0" xfId="60" applyFont="1" applyAlignment="1" applyProtection="1">
      <alignment horizontal="center" vertical="center" wrapText="1"/>
      <protection locked="0"/>
    </xf>
    <xf numFmtId="0" fontId="42" fillId="0" borderId="19" xfId="60" applyNumberFormat="1" applyFont="1" applyBorder="1" applyAlignment="1" applyProtection="1">
      <alignment vertical="center"/>
      <protection locked="0"/>
    </xf>
    <xf numFmtId="0" fontId="48" fillId="0" borderId="19" xfId="63" applyBorder="1" applyAlignment="1" applyProtection="1">
      <alignment vertical="center"/>
      <protection locked="0"/>
    </xf>
    <xf numFmtId="173" fontId="13" fillId="0" borderId="0" xfId="65" applyNumberFormat="1" applyFont="1" applyFill="1" applyBorder="1" applyAlignment="1" applyProtection="1">
      <alignment vertical="center"/>
      <protection locked="0"/>
    </xf>
    <xf numFmtId="0" fontId="41" fillId="0" borderId="0" xfId="60" applyNumberFormat="1" applyFont="1" applyBorder="1" applyAlignment="1" applyProtection="1">
      <alignment vertical="center"/>
      <protection locked="0"/>
    </xf>
    <xf numFmtId="0" fontId="41" fillId="0" borderId="0" xfId="60" applyNumberFormat="1" applyFont="1" applyAlignment="1" applyProtection="1">
      <alignment vertical="center"/>
      <protection locked="0"/>
    </xf>
    <xf numFmtId="173" fontId="13" fillId="0" borderId="0" xfId="66" applyNumberFormat="1" applyFont="1" applyAlignment="1" applyProtection="1">
      <alignment horizontal="center" vertical="center"/>
      <protection locked="0"/>
    </xf>
    <xf numFmtId="173" fontId="13" fillId="0" borderId="0" xfId="66" applyNumberFormat="1" applyFont="1" applyFill="1" applyBorder="1" applyAlignment="1" applyProtection="1">
      <alignment horizontal="center" vertical="center"/>
      <protection locked="0"/>
    </xf>
    <xf numFmtId="173" fontId="13" fillId="0" borderId="0" xfId="66" applyNumberFormat="1" applyFont="1" applyAlignment="1" applyProtection="1">
      <alignment vertical="center"/>
      <protection locked="0"/>
    </xf>
    <xf numFmtId="173" fontId="16" fillId="0" borderId="0" xfId="66" applyNumberFormat="1" applyFont="1" applyAlignment="1" applyProtection="1">
      <alignment vertical="center"/>
      <protection locked="0"/>
    </xf>
    <xf numFmtId="173" fontId="16" fillId="0" borderId="0" xfId="66" applyNumberFormat="1" applyFont="1" applyAlignment="1" applyProtection="1">
      <alignment vertical="center"/>
      <protection hidden="1" locked="0"/>
    </xf>
    <xf numFmtId="173" fontId="34" fillId="0" borderId="0" xfId="66" applyNumberFormat="1" applyFont="1" applyAlignment="1" applyProtection="1">
      <alignment vertical="center"/>
      <protection locked="0"/>
    </xf>
    <xf numFmtId="173" fontId="34" fillId="0" borderId="0" xfId="66" applyNumberFormat="1" applyFont="1" applyAlignment="1" applyProtection="1">
      <alignment vertical="center"/>
      <protection hidden="1" locked="0"/>
    </xf>
    <xf numFmtId="173" fontId="16" fillId="0" borderId="19" xfId="66" applyNumberFormat="1" applyFill="1" applyBorder="1" applyAlignment="1" applyProtection="1">
      <alignment vertical="center"/>
      <protection locked="0"/>
    </xf>
    <xf numFmtId="173" fontId="16" fillId="0" borderId="0" xfId="66" applyNumberFormat="1" applyFill="1" applyBorder="1" applyAlignment="1" applyProtection="1">
      <alignment vertical="center"/>
      <protection hidden="1" locked="0"/>
    </xf>
    <xf numFmtId="1" fontId="7" fillId="24" borderId="0" xfId="66" applyNumberFormat="1" applyFont="1" applyFill="1" applyBorder="1" applyAlignment="1" applyProtection="1">
      <alignment vertical="center"/>
      <protection/>
    </xf>
    <xf numFmtId="173" fontId="26" fillId="24" borderId="0" xfId="64" applyFont="1" applyFill="1" applyAlignment="1" applyProtection="1">
      <alignment vertical="center"/>
      <protection/>
    </xf>
    <xf numFmtId="173" fontId="10" fillId="24" borderId="0" xfId="64" applyFont="1" applyFill="1" applyBorder="1" applyAlignment="1" applyProtection="1">
      <alignment vertical="center"/>
      <protection/>
    </xf>
    <xf numFmtId="173" fontId="26" fillId="24" borderId="15" xfId="64" applyFont="1" applyFill="1" applyBorder="1" applyAlignment="1" applyProtection="1">
      <alignment vertical="center"/>
      <protection/>
    </xf>
    <xf numFmtId="173" fontId="10" fillId="24" borderId="15" xfId="64" applyFont="1" applyFill="1" applyBorder="1" applyAlignment="1" applyProtection="1">
      <alignment vertical="center"/>
      <protection/>
    </xf>
    <xf numFmtId="173" fontId="10" fillId="24" borderId="0" xfId="64" applyFont="1" applyFill="1" applyBorder="1" applyAlignment="1" applyProtection="1">
      <alignment horizontal="left" vertical="center"/>
      <protection/>
    </xf>
    <xf numFmtId="173" fontId="30" fillId="24" borderId="16" xfId="64" applyFont="1" applyFill="1" applyBorder="1" applyAlignment="1" applyProtection="1">
      <alignment horizontal="center" vertical="center"/>
      <protection/>
    </xf>
    <xf numFmtId="173" fontId="26" fillId="24" borderId="10" xfId="64" applyFont="1" applyFill="1" applyBorder="1" applyAlignment="1" applyProtection="1">
      <alignment vertical="center"/>
      <protection/>
    </xf>
    <xf numFmtId="173" fontId="10" fillId="24" borderId="10" xfId="64" applyFont="1" applyFill="1" applyBorder="1" applyAlignment="1" applyProtection="1">
      <alignment vertical="center"/>
      <protection/>
    </xf>
    <xf numFmtId="173" fontId="10" fillId="24" borderId="0" xfId="64" applyFont="1" applyFill="1" applyAlignment="1" applyProtection="1">
      <alignment vertical="center"/>
      <protection/>
    </xf>
    <xf numFmtId="173" fontId="12" fillId="24" borderId="24" xfId="64" applyFont="1" applyFill="1" applyBorder="1" applyAlignment="1" applyProtection="1">
      <alignment horizontal="center" vertical="center"/>
      <protection/>
    </xf>
    <xf numFmtId="173" fontId="10" fillId="24" borderId="0" xfId="64" applyFont="1" applyFill="1" applyBorder="1" applyAlignment="1" applyProtection="1">
      <alignment vertical="top"/>
      <protection/>
    </xf>
    <xf numFmtId="173" fontId="10" fillId="22" borderId="11" xfId="64" applyFont="1" applyFill="1" applyBorder="1" applyAlignment="1" applyProtection="1">
      <alignment vertical="center"/>
      <protection/>
    </xf>
    <xf numFmtId="173" fontId="10" fillId="0" borderId="0" xfId="64" applyFont="1" applyFill="1" applyBorder="1" applyAlignment="1" applyProtection="1">
      <alignment vertical="center"/>
      <protection/>
    </xf>
    <xf numFmtId="0" fontId="0" fillId="22" borderId="25" xfId="0" applyFill="1" applyBorder="1" applyAlignment="1" applyProtection="1">
      <alignment vertical="center"/>
      <protection/>
    </xf>
    <xf numFmtId="173" fontId="12" fillId="24" borderId="10" xfId="64" applyFont="1" applyFill="1" applyBorder="1" applyAlignment="1" applyProtection="1">
      <alignment horizontal="center" vertical="center"/>
      <protection/>
    </xf>
    <xf numFmtId="173" fontId="7" fillId="22" borderId="11" xfId="66" applyNumberFormat="1" applyFont="1" applyFill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173" fontId="7" fillId="0" borderId="0" xfId="64" applyFont="1" applyFill="1" applyAlignment="1" applyProtection="1">
      <alignment horizontal="left" vertical="center" wrapText="1"/>
      <protection/>
    </xf>
    <xf numFmtId="49" fontId="10" fillId="0" borderId="20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21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22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23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61" applyNumberFormat="1" applyFont="1" applyFill="1" applyBorder="1" applyAlignment="1" applyProtection="1">
      <alignment horizontal="left" vertical="center" wrapText="1"/>
      <protection locked="0"/>
    </xf>
    <xf numFmtId="0" fontId="70" fillId="20" borderId="12" xfId="0" applyFont="1" applyFill="1" applyBorder="1" applyAlignment="1">
      <alignment horizontal="center" vertical="center" wrapText="1" readingOrder="1"/>
    </xf>
    <xf numFmtId="0" fontId="70" fillId="20" borderId="24" xfId="0" applyFont="1" applyFill="1" applyBorder="1" applyAlignment="1">
      <alignment horizontal="center" vertical="center" wrapText="1" readingOrder="1"/>
    </xf>
    <xf numFmtId="0" fontId="70" fillId="20" borderId="14" xfId="0" applyFont="1" applyFill="1" applyBorder="1" applyAlignment="1">
      <alignment horizontal="center" vertical="center" wrapText="1" readingOrder="1"/>
    </xf>
    <xf numFmtId="0" fontId="72" fillId="20" borderId="12" xfId="0" applyFont="1" applyFill="1" applyBorder="1" applyAlignment="1">
      <alignment horizontal="center" vertical="center" readingOrder="1"/>
    </xf>
    <xf numFmtId="0" fontId="72" fillId="20" borderId="24" xfId="0" applyFont="1" applyFill="1" applyBorder="1" applyAlignment="1">
      <alignment horizontal="center" vertical="center" readingOrder="1"/>
    </xf>
    <xf numFmtId="0" fontId="72" fillId="20" borderId="14" xfId="0" applyFont="1" applyFill="1" applyBorder="1" applyAlignment="1">
      <alignment horizontal="center" vertical="center" readingOrder="1"/>
    </xf>
    <xf numFmtId="49" fontId="10" fillId="22" borderId="12" xfId="64" applyNumberFormat="1" applyFont="1" applyFill="1" applyBorder="1" applyAlignment="1" applyProtection="1">
      <alignment horizontal="left" vertical="center"/>
      <protection locked="0"/>
    </xf>
    <xf numFmtId="49" fontId="10" fillId="22" borderId="14" xfId="64" applyNumberFormat="1" applyFont="1" applyFill="1" applyBorder="1" applyAlignment="1" applyProtection="1">
      <alignment horizontal="left" vertical="center"/>
      <protection locked="0"/>
    </xf>
    <xf numFmtId="49" fontId="10" fillId="0" borderId="12" xfId="64" applyNumberFormat="1" applyFont="1" applyBorder="1" applyAlignment="1" applyProtection="1">
      <alignment horizontal="left" vertical="center"/>
      <protection locked="0"/>
    </xf>
    <xf numFmtId="49" fontId="10" fillId="0" borderId="14" xfId="64" applyNumberFormat="1" applyFont="1" applyBorder="1" applyAlignment="1" applyProtection="1">
      <alignment horizontal="left" vertical="center"/>
      <protection locked="0"/>
    </xf>
    <xf numFmtId="173" fontId="7" fillId="24" borderId="0" xfId="64" applyFont="1" applyFill="1" applyBorder="1" applyAlignment="1" applyProtection="1">
      <alignment horizontal="left" vertical="center" wrapText="1"/>
      <protection/>
    </xf>
    <xf numFmtId="173" fontId="7" fillId="0" borderId="0" xfId="64" applyFont="1" applyAlignment="1" applyProtection="1">
      <alignment horizontal="left" vertical="center" wrapText="1"/>
      <protection/>
    </xf>
    <xf numFmtId="173" fontId="7" fillId="0" borderId="16" xfId="64" applyFont="1" applyBorder="1" applyAlignment="1" applyProtection="1">
      <alignment horizontal="left" vertical="center" wrapText="1"/>
      <protection/>
    </xf>
    <xf numFmtId="173" fontId="7" fillId="0" borderId="16" xfId="64" applyFont="1" applyFill="1" applyBorder="1" applyAlignment="1" applyProtection="1">
      <alignment horizontal="left" vertical="center" wrapText="1"/>
      <protection/>
    </xf>
    <xf numFmtId="173" fontId="7" fillId="0" borderId="0" xfId="64" applyFont="1" applyFill="1" applyBorder="1" applyAlignment="1" applyProtection="1">
      <alignment horizontal="left" vertical="center" wrapText="1"/>
      <protection/>
    </xf>
    <xf numFmtId="49" fontId="10" fillId="22" borderId="12" xfId="61" applyNumberFormat="1" applyFont="1" applyFill="1" applyBorder="1" applyAlignment="1" applyProtection="1">
      <alignment horizontal="left" vertical="center"/>
      <protection locked="0"/>
    </xf>
    <xf numFmtId="49" fontId="10" fillId="22" borderId="24" xfId="61" applyNumberFormat="1" applyFont="1" applyFill="1" applyBorder="1" applyAlignment="1" applyProtection="1">
      <alignment horizontal="left" vertical="center"/>
      <protection locked="0"/>
    </xf>
    <xf numFmtId="49" fontId="10" fillId="22" borderId="14" xfId="61" applyNumberFormat="1" applyFont="1" applyFill="1" applyBorder="1" applyAlignment="1" applyProtection="1">
      <alignment horizontal="left" vertical="center"/>
      <protection locked="0"/>
    </xf>
    <xf numFmtId="49" fontId="10" fillId="24" borderId="12" xfId="64" applyNumberFormat="1" applyFont="1" applyFill="1" applyBorder="1" applyAlignment="1" applyProtection="1">
      <alignment vertical="center"/>
      <protection locked="0"/>
    </xf>
    <xf numFmtId="49" fontId="0" fillId="24" borderId="24" xfId="0" applyNumberFormat="1" applyFill="1" applyBorder="1" applyAlignment="1" applyProtection="1">
      <alignment vertical="center"/>
      <protection locked="0"/>
    </xf>
    <xf numFmtId="49" fontId="0" fillId="24" borderId="14" xfId="0" applyNumberFormat="1" applyFill="1" applyBorder="1" applyAlignment="1" applyProtection="1">
      <alignment vertical="center"/>
      <protection locked="0"/>
    </xf>
    <xf numFmtId="173" fontId="31" fillId="0" borderId="0" xfId="64" applyFont="1" applyAlignment="1" applyProtection="1">
      <alignment horizontal="center" vertical="center" wrapText="1"/>
      <protection/>
    </xf>
    <xf numFmtId="173" fontId="31" fillId="0" borderId="10" xfId="64" applyFont="1" applyBorder="1" applyAlignment="1" applyProtection="1">
      <alignment horizontal="center" vertical="center" wrapText="1"/>
      <protection/>
    </xf>
    <xf numFmtId="173" fontId="19" fillId="0" borderId="0" xfId="64" applyFont="1" applyFill="1" applyBorder="1" applyAlignment="1" applyProtection="1">
      <alignment horizontal="left" vertical="center"/>
      <protection/>
    </xf>
    <xf numFmtId="49" fontId="10" fillId="0" borderId="12" xfId="61" applyNumberFormat="1" applyFont="1" applyFill="1" applyBorder="1" applyAlignment="1" applyProtection="1">
      <alignment horizontal="left" vertical="center"/>
      <protection locked="0"/>
    </xf>
    <xf numFmtId="49" fontId="10" fillId="0" borderId="24" xfId="61" applyNumberFormat="1" applyFont="1" applyFill="1" applyBorder="1" applyAlignment="1" applyProtection="1">
      <alignment horizontal="left" vertical="center"/>
      <protection locked="0"/>
    </xf>
    <xf numFmtId="49" fontId="10" fillId="0" borderId="14" xfId="61" applyNumberFormat="1" applyFont="1" applyFill="1" applyBorder="1" applyAlignment="1" applyProtection="1">
      <alignment horizontal="left" vertical="center"/>
      <protection locked="0"/>
    </xf>
    <xf numFmtId="173" fontId="11" fillId="0" borderId="0" xfId="64" applyFont="1" applyBorder="1" applyAlignment="1" applyProtection="1">
      <alignment horizontal="left" wrapText="1"/>
      <protection/>
    </xf>
    <xf numFmtId="173" fontId="12" fillId="0" borderId="0" xfId="64" applyFont="1" applyAlignment="1" applyProtection="1">
      <alignment horizontal="left" vertical="center" wrapText="1"/>
      <protection/>
    </xf>
    <xf numFmtId="173" fontId="12" fillId="0" borderId="16" xfId="64" applyFont="1" applyBorder="1" applyAlignment="1" applyProtection="1">
      <alignment horizontal="left" vertical="center" wrapText="1"/>
      <protection/>
    </xf>
    <xf numFmtId="173" fontId="40" fillId="24" borderId="19" xfId="64" applyFont="1" applyFill="1" applyBorder="1" applyAlignment="1" applyProtection="1">
      <alignment horizontal="center" vertical="center" wrapText="1"/>
      <protection/>
    </xf>
    <xf numFmtId="0" fontId="45" fillId="24" borderId="16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173" fontId="11" fillId="0" borderId="21" xfId="64" applyFont="1" applyBorder="1" applyAlignment="1" applyProtection="1">
      <alignment horizontal="left" wrapText="1"/>
      <protection/>
    </xf>
    <xf numFmtId="0" fontId="9" fillId="0" borderId="10" xfId="64" applyNumberFormat="1" applyFont="1" applyBorder="1" applyAlignment="1" applyProtection="1">
      <alignment horizontal="center" vertical="center" wrapText="1"/>
      <protection/>
    </xf>
    <xf numFmtId="173" fontId="43" fillId="24" borderId="0" xfId="64" applyFont="1" applyFill="1" applyAlignment="1" applyProtection="1">
      <alignment horizontal="center" vertical="center" wrapText="1"/>
      <protection/>
    </xf>
    <xf numFmtId="173" fontId="44" fillId="24" borderId="26" xfId="64" applyFont="1" applyFill="1" applyBorder="1" applyAlignment="1" applyProtection="1">
      <alignment horizontal="center" vertical="center" wrapText="1"/>
      <protection/>
    </xf>
    <xf numFmtId="173" fontId="14" fillId="24" borderId="26" xfId="64" applyFont="1" applyFill="1" applyBorder="1" applyAlignment="1" applyProtection="1">
      <alignment horizontal="center" vertical="center" wrapText="1"/>
      <protection/>
    </xf>
    <xf numFmtId="173" fontId="44" fillId="24" borderId="16" xfId="64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173" fontId="12" fillId="24" borderId="0" xfId="64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2" fillId="24" borderId="0" xfId="64" applyFont="1" applyFill="1" applyBorder="1" applyAlignment="1" applyProtection="1">
      <alignment vertical="center" wrapText="1"/>
      <protection/>
    </xf>
    <xf numFmtId="173" fontId="47" fillId="24" borderId="0" xfId="64" applyFont="1" applyFill="1" applyBorder="1" applyAlignment="1" applyProtection="1">
      <alignment vertical="center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73" fontId="30" fillId="24" borderId="19" xfId="64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173" fontId="12" fillId="24" borderId="0" xfId="64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173" fontId="30" fillId="24" borderId="19" xfId="54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wrapText="1"/>
      <protection/>
    </xf>
    <xf numFmtId="0" fontId="30" fillId="0" borderId="16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2" fillId="24" borderId="0" xfId="64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173" fontId="7" fillId="0" borderId="20" xfId="66" applyNumberFormat="1" applyFont="1" applyBorder="1" applyAlignment="1" applyProtection="1">
      <alignment vertical="top" wrapText="1"/>
      <protection locked="0"/>
    </xf>
    <xf numFmtId="0" fontId="67" fillId="0" borderId="21" xfId="63" applyFont="1" applyBorder="1" applyAlignment="1" applyProtection="1">
      <alignment vertical="top" wrapText="1"/>
      <protection locked="0"/>
    </xf>
    <xf numFmtId="0" fontId="67" fillId="0" borderId="22" xfId="63" applyFont="1" applyBorder="1" applyAlignment="1" applyProtection="1">
      <alignment vertical="top" wrapText="1"/>
      <protection locked="0"/>
    </xf>
    <xf numFmtId="0" fontId="67" fillId="0" borderId="19" xfId="63" applyFont="1" applyBorder="1" applyAlignment="1" applyProtection="1">
      <alignment vertical="top" wrapText="1"/>
      <protection locked="0"/>
    </xf>
    <xf numFmtId="0" fontId="67" fillId="0" borderId="0" xfId="63" applyFont="1" applyAlignment="1" applyProtection="1">
      <alignment vertical="top" wrapText="1"/>
      <protection locked="0"/>
    </xf>
    <xf numFmtId="0" fontId="67" fillId="0" borderId="16" xfId="63" applyFont="1" applyBorder="1" applyAlignment="1" applyProtection="1">
      <alignment vertical="top" wrapText="1"/>
      <protection locked="0"/>
    </xf>
    <xf numFmtId="0" fontId="67" fillId="0" borderId="23" xfId="63" applyFont="1" applyBorder="1" applyAlignment="1" applyProtection="1">
      <alignment vertical="top" wrapText="1"/>
      <protection locked="0"/>
    </xf>
    <xf numFmtId="0" fontId="67" fillId="0" borderId="10" xfId="63" applyFont="1" applyBorder="1" applyAlignment="1" applyProtection="1">
      <alignment vertical="top" wrapText="1"/>
      <protection locked="0"/>
    </xf>
    <xf numFmtId="0" fontId="67" fillId="0" borderId="18" xfId="63" applyFont="1" applyBorder="1" applyAlignment="1" applyProtection="1">
      <alignment vertical="top" wrapText="1"/>
      <protection locked="0"/>
    </xf>
    <xf numFmtId="0" fontId="40" fillId="24" borderId="26" xfId="66" applyNumberFormat="1" applyFont="1" applyFill="1" applyBorder="1" applyAlignment="1" applyProtection="1">
      <alignment horizontal="center" vertical="center" wrapText="1"/>
      <protection/>
    </xf>
    <xf numFmtId="0" fontId="56" fillId="0" borderId="26" xfId="63" applyFont="1" applyBorder="1" applyAlignment="1" applyProtection="1">
      <alignment wrapText="1"/>
      <protection/>
    </xf>
    <xf numFmtId="0" fontId="40" fillId="24" borderId="25" xfId="66" applyNumberFormat="1" applyFont="1" applyFill="1" applyBorder="1" applyAlignment="1" applyProtection="1">
      <alignment horizontal="center" vertical="center" wrapText="1"/>
      <protection/>
    </xf>
    <xf numFmtId="0" fontId="48" fillId="0" borderId="26" xfId="63" applyBorder="1" applyAlignment="1" applyProtection="1">
      <alignment horizontal="center" wrapText="1"/>
      <protection/>
    </xf>
    <xf numFmtId="0" fontId="56" fillId="0" borderId="26" xfId="63" applyFont="1" applyBorder="1" applyAlignment="1" applyProtection="1">
      <alignment horizontal="center" wrapText="1"/>
      <protection/>
    </xf>
    <xf numFmtId="173" fontId="7" fillId="0" borderId="0" xfId="66" applyNumberFormat="1" applyFont="1" applyFill="1" applyBorder="1" applyAlignment="1" applyProtection="1">
      <alignment horizontal="left"/>
      <protection/>
    </xf>
    <xf numFmtId="173" fontId="7" fillId="0" borderId="16" xfId="66" applyNumberFormat="1" applyFont="1" applyFill="1" applyBorder="1" applyAlignment="1" applyProtection="1">
      <alignment horizontal="left"/>
      <protection/>
    </xf>
    <xf numFmtId="173" fontId="7" fillId="0" borderId="0" xfId="66" applyNumberFormat="1" applyFont="1" applyFill="1" applyBorder="1" applyAlignment="1" applyProtection="1">
      <alignment horizontal="left" vertical="center" wrapText="1"/>
      <protection/>
    </xf>
    <xf numFmtId="173" fontId="12" fillId="0" borderId="0" xfId="65" applyNumberFormat="1" applyFont="1" applyFill="1" applyBorder="1" applyAlignment="1" applyProtection="1">
      <alignment horizontal="right" vertical="center" wrapText="1"/>
      <protection/>
    </xf>
    <xf numFmtId="0" fontId="69" fillId="0" borderId="0" xfId="63" applyFont="1" applyBorder="1" applyAlignment="1" applyProtection="1">
      <alignment vertical="center" wrapText="1"/>
      <protection/>
    </xf>
    <xf numFmtId="0" fontId="69" fillId="0" borderId="16" xfId="63" applyFont="1" applyBorder="1" applyAlignment="1" applyProtection="1">
      <alignment vertical="center" wrapText="1"/>
      <protection/>
    </xf>
    <xf numFmtId="173" fontId="12" fillId="0" borderId="0" xfId="65" applyNumberFormat="1" applyFont="1" applyFill="1" applyBorder="1" applyAlignment="1" applyProtection="1">
      <alignment horizontal="right"/>
      <protection/>
    </xf>
    <xf numFmtId="0" fontId="62" fillId="0" borderId="16" xfId="63" applyFont="1" applyBorder="1" applyAlignment="1" applyProtection="1">
      <alignment horizontal="right"/>
      <protection/>
    </xf>
    <xf numFmtId="0" fontId="40" fillId="0" borderId="0" xfId="63" applyFont="1" applyAlignment="1" applyProtection="1">
      <alignment vertical="center" wrapText="1"/>
      <protection/>
    </xf>
    <xf numFmtId="173" fontId="40" fillId="0" borderId="0" xfId="65" applyNumberFormat="1" applyFont="1" applyAlignment="1" applyProtection="1">
      <alignment vertical="center" wrapText="1"/>
      <protection/>
    </xf>
    <xf numFmtId="0" fontId="71" fillId="0" borderId="0" xfId="63" applyFont="1" applyAlignment="1" applyProtection="1">
      <alignment vertical="center" wrapText="1"/>
      <protection/>
    </xf>
    <xf numFmtId="173" fontId="71" fillId="0" borderId="0" xfId="65" applyNumberFormat="1" applyFont="1" applyAlignment="1" applyProtection="1">
      <alignment vertical="center" wrapText="1"/>
      <protection/>
    </xf>
    <xf numFmtId="173" fontId="40" fillId="0" borderId="0" xfId="66" applyNumberFormat="1" applyFont="1" applyAlignment="1" applyProtection="1">
      <alignment vertical="center" wrapText="1"/>
      <protection/>
    </xf>
    <xf numFmtId="173" fontId="12" fillId="0" borderId="10" xfId="65" applyNumberFormat="1" applyFont="1" applyFill="1" applyBorder="1" applyAlignment="1" applyProtection="1">
      <alignment horizontal="right"/>
      <protection/>
    </xf>
    <xf numFmtId="0" fontId="62" fillId="0" borderId="18" xfId="63" applyFont="1" applyBorder="1" applyAlignment="1" applyProtection="1">
      <alignment horizontal="righ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3tabella15" xfId="57"/>
    <cellStyle name="Migliaia 2" xfId="58"/>
    <cellStyle name="Neutral" xfId="59"/>
    <cellStyle name="Normale 2" xfId="60"/>
    <cellStyle name="Normale_ENTI LOCALI  2000" xfId="61"/>
    <cellStyle name="Normale_MINISTERI" xfId="62"/>
    <cellStyle name="Normale_modello si2 raln_MODIFICATO_ALESSIO" xfId="63"/>
    <cellStyle name="Normale_PRINFEL98" xfId="64"/>
    <cellStyle name="Normale_PRINFEL98 2" xfId="65"/>
    <cellStyle name="Normale_PRINFEL98_modello si2 raln_MODIFICATO_ALESSIO" xfId="66"/>
    <cellStyle name="Normale_Prospetto informativo 2001" xfId="67"/>
    <cellStyle name="Normale_Prospetto informativo 2001_modello si2 raln_MODIFICATO_ALESSIO" xfId="68"/>
    <cellStyle name="Note" xfId="69"/>
    <cellStyle name="Output" xfId="70"/>
    <cellStyle name="Percent" xfId="71"/>
    <cellStyle name="Percentuale 2" xfId="72"/>
    <cellStyle name="Percentuale 2 2" xfId="73"/>
    <cellStyle name="Title" xfId="74"/>
    <cellStyle name="Total" xfId="75"/>
    <cellStyle name="Valuta (0)_3tabella15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/>
            </c:strRef>
          </c:cat>
          <c:val>
            <c:numRef>
              <c:f>SI_1!$C$103:$C$121</c:f>
              <c:numCache/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089461"/>
        <c:crossesAt val="0"/>
        <c:auto val="1"/>
        <c:lblOffset val="100"/>
        <c:tickLblSkip val="1"/>
        <c:noMultiLvlLbl val="0"/>
      </c:catAx>
      <c:valAx>
        <c:axId val="42089461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2704622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/>
            </c:strRef>
          </c:cat>
          <c:val>
            <c:numRef>
              <c:f>SI_1!$F$105:$F$116</c:f>
              <c:numCache/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delete val="1"/>
        <c:majorTickMark val="out"/>
        <c:minorTickMark val="none"/>
        <c:tickLblPos val="nextTo"/>
        <c:crossAx val="4326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A13">
      <selection activeCell="E8" sqref="E8:G8"/>
    </sheetView>
  </sheetViews>
  <sheetFormatPr defaultColWidth="7.66015625" defaultRowHeight="10.5"/>
  <cols>
    <col min="1" max="1" width="6.66015625" style="18" customWidth="1"/>
    <col min="2" max="2" width="25.83203125" style="16" customWidth="1"/>
    <col min="3" max="3" width="31" style="16" customWidth="1"/>
    <col min="4" max="4" width="20.5" style="16" customWidth="1"/>
    <col min="5" max="5" width="40.66015625" style="16" customWidth="1"/>
    <col min="6" max="6" width="29" style="16" customWidth="1"/>
    <col min="7" max="7" width="26" style="16" customWidth="1"/>
    <col min="8" max="8" width="8" style="1" hidden="1" customWidth="1"/>
    <col min="9" max="9" width="6.5" style="1" hidden="1" customWidth="1"/>
    <col min="10" max="10" width="12.16015625" style="1" hidden="1" customWidth="1"/>
    <col min="11" max="11" width="38.83203125" style="1" customWidth="1"/>
    <col min="12" max="16384" width="7.66015625" style="1" customWidth="1"/>
  </cols>
  <sheetData>
    <row r="1" ht="57.75" customHeight="1">
      <c r="A1" s="60" t="s">
        <v>96</v>
      </c>
    </row>
    <row r="2" spans="1:7" s="2" customFormat="1" ht="20.25" customHeight="1">
      <c r="A2" s="61" t="s">
        <v>28</v>
      </c>
      <c r="B2" s="17"/>
      <c r="C2" s="488"/>
      <c r="D2" s="488"/>
      <c r="E2" s="488"/>
      <c r="F2" s="488"/>
      <c r="G2" s="17"/>
    </row>
    <row r="3" spans="1:7" s="2" customFormat="1" ht="27" customHeight="1">
      <c r="A3" s="52"/>
      <c r="B3" s="57"/>
      <c r="C3" s="488" t="e">
        <f>#REF!</f>
        <v>#REF!</v>
      </c>
      <c r="D3" s="488"/>
      <c r="E3" s="488"/>
      <c r="F3" s="488"/>
      <c r="G3" s="17"/>
    </row>
    <row r="4" spans="3:8" ht="12.75">
      <c r="C4" s="19"/>
      <c r="D4" s="19"/>
      <c r="E4" s="19"/>
      <c r="F4" s="19"/>
      <c r="H4" s="3"/>
    </row>
    <row r="5" spans="5:8" ht="12.75">
      <c r="E5" s="18"/>
      <c r="H5" s="3"/>
    </row>
    <row r="6" spans="2:7" ht="18" customHeight="1">
      <c r="B6" s="468" t="s">
        <v>198</v>
      </c>
      <c r="C6" s="469"/>
      <c r="D6" s="469"/>
      <c r="E6" s="469"/>
      <c r="F6" s="469"/>
      <c r="G6" s="470"/>
    </row>
    <row r="7" ht="6" customHeight="1"/>
    <row r="8" spans="1:7" ht="19.5" customHeight="1">
      <c r="A8" s="53"/>
      <c r="B8" s="16" t="s">
        <v>60</v>
      </c>
      <c r="D8" s="20"/>
      <c r="E8" s="489" t="s">
        <v>223</v>
      </c>
      <c r="F8" s="490"/>
      <c r="G8" s="491"/>
    </row>
    <row r="9" spans="1:11" ht="28.5" customHeight="1">
      <c r="A9" s="53" t="s">
        <v>83</v>
      </c>
      <c r="B9" s="4" t="s">
        <v>61</v>
      </c>
      <c r="C9" s="4"/>
      <c r="D9" s="20"/>
      <c r="E9" s="480" t="s">
        <v>223</v>
      </c>
      <c r="F9" s="481"/>
      <c r="G9" s="482"/>
      <c r="K9" s="62">
        <f>IF(LEN(E9)=0,"E' NECESSARIO INSERIRE IL CODICE FISCALE DELL'ENTE","")</f>
      </c>
    </row>
    <row r="10" spans="1:11" ht="28.5" customHeight="1">
      <c r="A10" s="53" t="s">
        <v>83</v>
      </c>
      <c r="B10" s="4" t="s">
        <v>62</v>
      </c>
      <c r="C10" s="4"/>
      <c r="D10" s="20"/>
      <c r="E10" s="480" t="s">
        <v>224</v>
      </c>
      <c r="F10" s="481"/>
      <c r="G10" s="482"/>
      <c r="K10" s="62">
        <f>IF(LEN(E10)=0,"E' NECESSARIO INSERIRE IL TELEFONO DELL'ENTE","")</f>
      </c>
    </row>
    <row r="11" spans="1:11" ht="28.5" customHeight="1">
      <c r="A11" s="53" t="s">
        <v>83</v>
      </c>
      <c r="B11" s="4" t="s">
        <v>63</v>
      </c>
      <c r="C11" s="4"/>
      <c r="D11" s="20"/>
      <c r="E11" s="480" t="s">
        <v>225</v>
      </c>
      <c r="F11" s="481"/>
      <c r="G11" s="482"/>
      <c r="K11" s="62">
        <f>IF(LEN(E11)=0,"E' NECESSARIO INSERIRE 
IL FAX DELL'ENTE","")</f>
      </c>
    </row>
    <row r="12" spans="1:11" ht="28.5" customHeight="1">
      <c r="A12" s="53" t="s">
        <v>83</v>
      </c>
      <c r="B12" s="4" t="s">
        <v>64</v>
      </c>
      <c r="C12" s="4"/>
      <c r="D12" s="20"/>
      <c r="E12" s="480" t="s">
        <v>226</v>
      </c>
      <c r="F12" s="481"/>
      <c r="G12" s="482"/>
      <c r="K12" s="62">
        <f>IF(LEN(E12)=0,"E' NECESSARIO INSERIRE 
L'E-MAIL DELL'ENTE","")</f>
      </c>
    </row>
    <row r="13" spans="1:11" ht="28.5" customHeight="1">
      <c r="A13" s="53" t="s">
        <v>83</v>
      </c>
      <c r="B13" s="4" t="s">
        <v>65</v>
      </c>
      <c r="C13" s="63" t="s">
        <v>227</v>
      </c>
      <c r="D13" s="64" t="s">
        <v>228</v>
      </c>
      <c r="E13" s="65" t="s">
        <v>229</v>
      </c>
      <c r="F13" s="66" t="s">
        <v>230</v>
      </c>
      <c r="G13" s="143" t="s">
        <v>231</v>
      </c>
      <c r="H13" s="130"/>
      <c r="I13" s="131"/>
      <c r="J13" s="113"/>
      <c r="K13" s="132">
        <f>IF(AND(LEN(C13)&gt;0,LEN(D13)&gt;0,LEN(E13)&gt;0,LEN(F13)&gt;0,LEN(G13)&gt;0),"","E' NECESSARIO COMPILARE TUTTI I DATI DELL'INDIRIZZO")</f>
      </c>
    </row>
    <row r="14" spans="1:7" s="6" customFormat="1" ht="20.25" customHeight="1">
      <c r="A14" s="53"/>
      <c r="B14" s="5"/>
      <c r="C14" s="21" t="s">
        <v>66</v>
      </c>
      <c r="D14" s="22" t="s">
        <v>95</v>
      </c>
      <c r="E14" s="21" t="s">
        <v>67</v>
      </c>
      <c r="F14" s="21" t="s">
        <v>105</v>
      </c>
      <c r="G14" s="21"/>
    </row>
    <row r="15" spans="1:7" s="85" customFormat="1" ht="28.5" customHeight="1">
      <c r="A15" s="16"/>
      <c r="B15" s="4" t="s">
        <v>32</v>
      </c>
      <c r="C15" s="84"/>
      <c r="D15" s="483" t="s">
        <v>232</v>
      </c>
      <c r="E15" s="484"/>
      <c r="F15" s="484"/>
      <c r="G15" s="485"/>
    </row>
    <row r="16" spans="1:7" ht="18" customHeight="1">
      <c r="A16" s="53"/>
      <c r="B16" s="468" t="s">
        <v>199</v>
      </c>
      <c r="C16" s="469"/>
      <c r="D16" s="469"/>
      <c r="E16" s="469"/>
      <c r="F16" s="469"/>
      <c r="G16" s="470"/>
    </row>
    <row r="17" spans="1:7" s="7" customFormat="1" ht="15">
      <c r="A17" s="53"/>
      <c r="B17" s="23" t="s">
        <v>68</v>
      </c>
      <c r="C17" s="24"/>
      <c r="D17" s="25"/>
      <c r="E17" s="25"/>
      <c r="F17" s="15"/>
      <c r="G17" s="486" t="s">
        <v>106</v>
      </c>
    </row>
    <row r="18" spans="1:7" s="7" customFormat="1" ht="15">
      <c r="A18" s="53" t="s">
        <v>83</v>
      </c>
      <c r="B18" s="25" t="s">
        <v>69</v>
      </c>
      <c r="C18" s="25"/>
      <c r="D18" s="25" t="s">
        <v>70</v>
      </c>
      <c r="E18" s="25"/>
      <c r="F18" s="26" t="s">
        <v>71</v>
      </c>
      <c r="G18" s="487"/>
    </row>
    <row r="19" spans="1:11" ht="28.5" customHeight="1">
      <c r="A19" s="53"/>
      <c r="B19" s="480" t="s">
        <v>233</v>
      </c>
      <c r="C19" s="481"/>
      <c r="D19" s="480" t="s">
        <v>234</v>
      </c>
      <c r="E19" s="481"/>
      <c r="F19" s="480" t="s">
        <v>235</v>
      </c>
      <c r="G19" s="482"/>
      <c r="K19" s="67">
        <f>IF(AND(LEN(B19)&gt;0,LEN(D19)&gt;0,LEN(F19)&gt;0),"","E' NECESSARIO COMPILARE TUTTI I DATI DEL PRESIDENTE")</f>
      </c>
    </row>
    <row r="20" spans="1:7" s="7" customFormat="1" ht="15">
      <c r="A20" s="53"/>
      <c r="B20" s="23" t="s">
        <v>72</v>
      </c>
      <c r="C20" s="24"/>
      <c r="D20" s="25"/>
      <c r="E20" s="25"/>
      <c r="F20" s="27"/>
      <c r="G20" s="25"/>
    </row>
    <row r="21" spans="1:7" s="7" customFormat="1" ht="15" customHeight="1">
      <c r="A21" s="53"/>
      <c r="B21" s="25" t="s">
        <v>69</v>
      </c>
      <c r="C21" s="25"/>
      <c r="D21" s="25" t="s">
        <v>70</v>
      </c>
      <c r="E21" s="25"/>
      <c r="F21" s="499" t="s">
        <v>71</v>
      </c>
      <c r="G21" s="499"/>
    </row>
    <row r="22" spans="1:7" ht="20.25" customHeight="1">
      <c r="A22" s="53"/>
      <c r="B22" s="453" t="s">
        <v>236</v>
      </c>
      <c r="C22" s="454"/>
      <c r="D22" s="453" t="s">
        <v>237</v>
      </c>
      <c r="E22" s="454"/>
      <c r="F22" s="453" t="s">
        <v>235</v>
      </c>
      <c r="G22" s="454"/>
    </row>
    <row r="23" spans="1:7" ht="20.25" customHeight="1">
      <c r="A23" s="53"/>
      <c r="B23" s="453" t="s">
        <v>238</v>
      </c>
      <c r="C23" s="454"/>
      <c r="D23" s="453" t="s">
        <v>239</v>
      </c>
      <c r="E23" s="454"/>
      <c r="F23" s="453" t="s">
        <v>235</v>
      </c>
      <c r="G23" s="454"/>
    </row>
    <row r="24" spans="1:7" ht="20.25" customHeight="1">
      <c r="A24" s="53"/>
      <c r="B24" s="453"/>
      <c r="C24" s="454"/>
      <c r="D24" s="453"/>
      <c r="E24" s="454"/>
      <c r="F24" s="453"/>
      <c r="G24" s="454"/>
    </row>
    <row r="25" spans="1:7" ht="20.25" customHeight="1">
      <c r="A25" s="53"/>
      <c r="B25" s="453"/>
      <c r="C25" s="454"/>
      <c r="D25" s="453"/>
      <c r="E25" s="454"/>
      <c r="F25" s="453"/>
      <c r="G25" s="454"/>
    </row>
    <row r="26" spans="1:7" ht="20.25" customHeight="1">
      <c r="A26" s="53"/>
      <c r="B26" s="453"/>
      <c r="C26" s="454"/>
      <c r="D26" s="453"/>
      <c r="E26" s="454"/>
      <c r="F26" s="453"/>
      <c r="G26" s="454"/>
    </row>
    <row r="27" spans="1:7" s="3" customFormat="1" ht="18">
      <c r="A27" s="53"/>
      <c r="B27" s="28"/>
      <c r="C27" s="29"/>
      <c r="D27" s="29"/>
      <c r="E27" s="30"/>
      <c r="F27" s="31"/>
      <c r="G27" s="31"/>
    </row>
    <row r="28" spans="1:8" ht="18" customHeight="1">
      <c r="A28" s="53"/>
      <c r="B28" s="33" t="s">
        <v>73</v>
      </c>
      <c r="C28" s="32"/>
      <c r="D28" s="32"/>
      <c r="E28" s="34"/>
      <c r="F28" s="35"/>
      <c r="G28" s="35"/>
      <c r="H28" s="8"/>
    </row>
    <row r="29" spans="1:8" ht="13.5" customHeight="1">
      <c r="A29" s="53"/>
      <c r="B29" s="32"/>
      <c r="C29" s="32"/>
      <c r="D29" s="32"/>
      <c r="E29" s="34"/>
      <c r="F29" s="36"/>
      <c r="G29" s="36"/>
      <c r="H29" s="8"/>
    </row>
    <row r="30" spans="1:8" ht="18" customHeight="1">
      <c r="A30" s="53"/>
      <c r="B30" s="468" t="s">
        <v>200</v>
      </c>
      <c r="C30" s="469"/>
      <c r="D30" s="469"/>
      <c r="E30" s="469"/>
      <c r="F30" s="469"/>
      <c r="G30" s="470"/>
      <c r="H30" s="8"/>
    </row>
    <row r="31" spans="1:5" ht="18" customHeight="1">
      <c r="A31" s="53"/>
      <c r="B31" s="37" t="s">
        <v>107</v>
      </c>
      <c r="E31" s="18"/>
    </row>
    <row r="32" spans="1:7" s="10" customFormat="1" ht="15.75" customHeight="1">
      <c r="A32" s="53" t="s">
        <v>83</v>
      </c>
      <c r="B32" s="9" t="s">
        <v>69</v>
      </c>
      <c r="C32" s="9"/>
      <c r="D32" s="9" t="s">
        <v>70</v>
      </c>
      <c r="E32" s="9" t="s">
        <v>89</v>
      </c>
      <c r="F32" s="38" t="s">
        <v>62</v>
      </c>
      <c r="G32" s="11" t="s">
        <v>74</v>
      </c>
    </row>
    <row r="33" spans="1:11" ht="15">
      <c r="A33" s="53"/>
      <c r="B33" s="471" t="s">
        <v>240</v>
      </c>
      <c r="C33" s="472"/>
      <c r="D33" s="64" t="s">
        <v>241</v>
      </c>
      <c r="E33" s="68" t="s">
        <v>242</v>
      </c>
      <c r="F33" s="69" t="s">
        <v>243</v>
      </c>
      <c r="G33" s="69" t="s">
        <v>244</v>
      </c>
      <c r="K33" s="67">
        <f>IF(AND(LEN(B33)&gt;0,LEN(D33)&gt;0,LEN(E33)&gt;0,LEN(F33)&gt;0,LEN(G33)&gt;0),"","E' NECESSARIO COMPILARE TUTTI I DATI DEL RESPONSABILE")</f>
      </c>
    </row>
    <row r="34" spans="1:7" ht="20.25" customHeight="1">
      <c r="A34" s="53"/>
      <c r="B34" s="473"/>
      <c r="C34" s="474"/>
      <c r="D34" s="55"/>
      <c r="E34" s="70"/>
      <c r="F34" s="71"/>
      <c r="G34" s="71"/>
    </row>
    <row r="35" spans="1:7" ht="12.75" customHeight="1">
      <c r="A35" s="53"/>
      <c r="B35" s="4"/>
      <c r="C35" s="4"/>
      <c r="D35" s="39"/>
      <c r="E35" s="39"/>
      <c r="F35" s="18"/>
      <c r="G35" s="18"/>
    </row>
    <row r="36" spans="1:7" ht="18" customHeight="1">
      <c r="A36" s="53"/>
      <c r="B36" s="468" t="s">
        <v>201</v>
      </c>
      <c r="C36" s="469"/>
      <c r="D36" s="469"/>
      <c r="E36" s="469"/>
      <c r="F36" s="469"/>
      <c r="G36" s="470"/>
    </row>
    <row r="37" spans="1:7" ht="6" customHeight="1">
      <c r="A37" s="53"/>
      <c r="B37" s="4"/>
      <c r="C37" s="4"/>
      <c r="D37" s="39"/>
      <c r="E37" s="39"/>
      <c r="F37" s="40"/>
      <c r="G37" s="40"/>
    </row>
    <row r="38" spans="1:9" ht="15">
      <c r="A38" s="53"/>
      <c r="B38" s="12"/>
      <c r="C38" s="4"/>
      <c r="F38" s="15"/>
      <c r="G38" s="15"/>
      <c r="H38" s="54" t="b">
        <v>0</v>
      </c>
      <c r="I38" s="54" t="b">
        <v>0</v>
      </c>
    </row>
    <row r="39" spans="1:11" ht="29.25" customHeight="1">
      <c r="A39" s="53">
        <v>1</v>
      </c>
      <c r="B39" s="475" t="s">
        <v>77</v>
      </c>
      <c r="C39" s="475"/>
      <c r="D39" s="475"/>
      <c r="E39" s="475"/>
      <c r="F39" s="147"/>
      <c r="G39" s="147"/>
      <c r="H39" s="58"/>
      <c r="I39" s="58"/>
      <c r="J39" s="73"/>
      <c r="K39" s="67"/>
    </row>
    <row r="40" spans="2:9" ht="8.25" customHeight="1">
      <c r="B40" s="12"/>
      <c r="C40" s="4"/>
      <c r="F40" s="74"/>
      <c r="G40" s="74"/>
      <c r="H40" s="54" t="b">
        <v>0</v>
      </c>
      <c r="I40" s="54" t="b">
        <v>1</v>
      </c>
    </row>
    <row r="41" spans="1:11" ht="29.25" customHeight="1">
      <c r="A41" s="53" t="s">
        <v>85</v>
      </c>
      <c r="B41" s="479" t="s">
        <v>104</v>
      </c>
      <c r="C41" s="479"/>
      <c r="D41" s="479"/>
      <c r="E41" s="479"/>
      <c r="F41" s="72" t="s">
        <v>75</v>
      </c>
      <c r="G41" s="72" t="s">
        <v>76</v>
      </c>
      <c r="H41" s="58">
        <f>IF(H40=TRUE,1,0)</f>
        <v>0</v>
      </c>
      <c r="I41" s="58">
        <f>IF(I40=TRUE,1,0)</f>
        <v>1</v>
      </c>
      <c r="J41" s="73">
        <f>SUM(H41,I41)</f>
        <v>1</v>
      </c>
      <c r="K41" s="67" t="str">
        <f>IF(J41=0,"RISPOSTA OBBLIGATORIA",IF(J41=1,"OK",IF(J41=2,"RISPONDERE AD UNA SOLA DOMANDA"," ")))</f>
        <v>OK</v>
      </c>
    </row>
    <row r="42" spans="1:9" ht="8.25" customHeight="1">
      <c r="A42" s="53"/>
      <c r="B42" s="12"/>
      <c r="C42" s="4"/>
      <c r="F42" s="74"/>
      <c r="G42" s="74"/>
      <c r="H42" s="54" t="b">
        <v>0</v>
      </c>
      <c r="I42" s="54" t="b">
        <v>1</v>
      </c>
    </row>
    <row r="43" spans="1:11" ht="29.25" customHeight="1">
      <c r="A43" s="53" t="s">
        <v>92</v>
      </c>
      <c r="B43" s="455" t="s">
        <v>54</v>
      </c>
      <c r="C43" s="455"/>
      <c r="D43" s="455"/>
      <c r="E43" s="455"/>
      <c r="F43" s="72" t="s">
        <v>75</v>
      </c>
      <c r="G43" s="72" t="s">
        <v>76</v>
      </c>
      <c r="H43" s="58">
        <f>IF(H42=TRUE,1,0)</f>
        <v>0</v>
      </c>
      <c r="I43" s="58">
        <f>IF(I42=TRUE,1,0)</f>
        <v>1</v>
      </c>
      <c r="J43" s="73">
        <f>SUM(H43,I43)</f>
        <v>1</v>
      </c>
      <c r="K43" s="67" t="str">
        <f>IF(J43=0,"RISPOSTA OBBLIGATORIA",IF(J43=1,"OK",IF(J43=2,"RISPONDERE AD UNA SOLA DOMANDA"," ")))</f>
        <v>OK</v>
      </c>
    </row>
    <row r="44" spans="1:9" ht="8.25" customHeight="1">
      <c r="A44" s="53"/>
      <c r="B44" s="455" t="s">
        <v>126</v>
      </c>
      <c r="C44" s="455"/>
      <c r="D44" s="455"/>
      <c r="E44" s="455"/>
      <c r="F44" s="74"/>
      <c r="G44" s="74"/>
      <c r="H44" s="54" t="b">
        <v>0</v>
      </c>
      <c r="I44" s="54" t="b">
        <v>0</v>
      </c>
    </row>
    <row r="45" spans="1:11" ht="29.25" customHeight="1">
      <c r="A45" s="53"/>
      <c r="B45" s="455"/>
      <c r="C45" s="455"/>
      <c r="D45" s="455"/>
      <c r="E45" s="455"/>
      <c r="F45" s="72" t="s">
        <v>75</v>
      </c>
      <c r="G45" s="72" t="s">
        <v>76</v>
      </c>
      <c r="H45" s="58">
        <f>IF(H44=TRUE,1,0)</f>
        <v>0</v>
      </c>
      <c r="I45" s="58">
        <f>IF(I44=TRUE,1,0)</f>
        <v>0</v>
      </c>
      <c r="J45" s="73">
        <f>SUM(H45,I45)</f>
        <v>0</v>
      </c>
      <c r="K45" s="67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53"/>
      <c r="H46" s="58"/>
      <c r="I46" s="58"/>
    </row>
    <row r="47" spans="1:7" ht="15">
      <c r="A47" s="53"/>
      <c r="B47" s="18"/>
      <c r="C47" s="18"/>
      <c r="F47" s="40"/>
      <c r="G47" s="41" t="s">
        <v>79</v>
      </c>
    </row>
    <row r="48" spans="1:11" ht="27" customHeight="1">
      <c r="A48" s="53" t="s">
        <v>86</v>
      </c>
      <c r="B48" s="455" t="s">
        <v>29</v>
      </c>
      <c r="C48" s="455"/>
      <c r="D48" s="455"/>
      <c r="E48" s="455"/>
      <c r="F48" s="478"/>
      <c r="G48" s="380">
        <v>0</v>
      </c>
      <c r="K48" s="67">
        <f>IF(G48="","INSERIRE CAMPO OBBLIGATORIO",IF(G48=" ","INSERIRE NUMERO VALIDO",""))</f>
      </c>
    </row>
    <row r="49" spans="1:7" ht="4.5" customHeight="1">
      <c r="A49" s="53"/>
      <c r="B49" s="12"/>
      <c r="C49" s="4"/>
      <c r="D49" s="43"/>
      <c r="E49" s="43"/>
      <c r="F49" s="43"/>
      <c r="G49" s="43"/>
    </row>
    <row r="50" spans="1:7" ht="15">
      <c r="A50" s="53"/>
      <c r="B50" s="18"/>
      <c r="C50" s="18"/>
      <c r="D50" s="44"/>
      <c r="E50" s="45"/>
      <c r="F50" s="19"/>
      <c r="G50" s="41" t="s">
        <v>78</v>
      </c>
    </row>
    <row r="51" spans="1:11" ht="24" customHeight="1">
      <c r="A51" s="53" t="s">
        <v>87</v>
      </c>
      <c r="B51" s="75" t="s">
        <v>30</v>
      </c>
      <c r="C51" s="13"/>
      <c r="D51" s="44"/>
      <c r="E51" s="45"/>
      <c r="F51" s="19"/>
      <c r="G51" s="380">
        <v>1</v>
      </c>
      <c r="K51" s="67">
        <f>IF(G51="","INSERIRE CAMPO OBBLIGATORIO",IF(G51=" ","INSERIRE NUMERO VALIDO",""))</f>
      </c>
    </row>
    <row r="52" spans="1:7" ht="4.5" customHeight="1">
      <c r="A52" s="53"/>
      <c r="B52" s="12"/>
      <c r="C52" s="13"/>
      <c r="D52" s="44"/>
      <c r="E52" s="45"/>
      <c r="F52" s="19"/>
      <c r="G52" s="19"/>
    </row>
    <row r="53" spans="1:7" ht="15">
      <c r="A53" s="53"/>
      <c r="B53" s="18"/>
      <c r="C53" s="14"/>
      <c r="D53" s="46"/>
      <c r="E53" s="47"/>
      <c r="F53" s="48"/>
      <c r="G53" s="41" t="s">
        <v>78</v>
      </c>
    </row>
    <row r="54" spans="1:11" ht="24" customHeight="1">
      <c r="A54" s="53" t="s">
        <v>88</v>
      </c>
      <c r="B54" s="75" t="s">
        <v>97</v>
      </c>
      <c r="C54" s="49"/>
      <c r="D54" s="46"/>
      <c r="E54" s="47"/>
      <c r="F54" s="48"/>
      <c r="G54" s="380">
        <v>4</v>
      </c>
      <c r="K54" s="67">
        <f>IF(G54="","INSERIRE CAMPO OBBLIGATORIO",IF(G54=" ","INSERIRE NUMERO VALIDO",""))</f>
      </c>
    </row>
    <row r="55" spans="1:7" ht="4.5" customHeight="1">
      <c r="A55" s="53"/>
      <c r="B55" s="12"/>
      <c r="C55" s="13"/>
      <c r="D55" s="44"/>
      <c r="E55" s="45"/>
      <c r="F55" s="19"/>
      <c r="G55" s="19" t="s">
        <v>59</v>
      </c>
    </row>
    <row r="56" spans="1:7" ht="15">
      <c r="A56" s="53"/>
      <c r="B56" s="18"/>
      <c r="C56" s="14"/>
      <c r="D56" s="46"/>
      <c r="E56" s="47"/>
      <c r="F56" s="48"/>
      <c r="G56" s="41" t="s">
        <v>79</v>
      </c>
    </row>
    <row r="57" spans="1:11" ht="24" customHeight="1">
      <c r="A57" s="53" t="s">
        <v>90</v>
      </c>
      <c r="B57" s="476" t="e">
        <f>"Indicare il numero delle unità tra i 'presenti al 31.12."&amp;#REF!&amp;"' di Tab.1 che appartengono alle categorie protette (Legge n.68/99)"</f>
        <v>#REF!</v>
      </c>
      <c r="C57" s="476"/>
      <c r="D57" s="476"/>
      <c r="E57" s="476"/>
      <c r="F57" s="477"/>
      <c r="G57" s="380">
        <v>4</v>
      </c>
      <c r="K57" s="67">
        <f>IF(G57="","INSERIRE CAMPO OBBLIGATORIO",IF(G57=" ","INSERIRE NUMERO VALIDO",""))</f>
      </c>
    </row>
    <row r="58" spans="1:7" ht="4.5" customHeight="1">
      <c r="A58" s="53"/>
      <c r="B58" s="12"/>
      <c r="C58" s="13"/>
      <c r="D58" s="44"/>
      <c r="E58" s="45"/>
      <c r="F58" s="19"/>
      <c r="G58" s="19" t="s">
        <v>59</v>
      </c>
    </row>
    <row r="59" spans="1:10" s="18" customFormat="1" ht="15" customHeight="1">
      <c r="A59" s="91"/>
      <c r="B59" s="104" t="s">
        <v>118</v>
      </c>
      <c r="C59" s="105"/>
      <c r="D59" s="102"/>
      <c r="E59" s="102"/>
      <c r="F59" s="39"/>
      <c r="G59" s="102"/>
      <c r="H59" s="118"/>
      <c r="I59" s="115"/>
      <c r="J59" s="115"/>
    </row>
    <row r="60" spans="1:10" s="18" customFormat="1" ht="15" customHeight="1">
      <c r="A60" s="91"/>
      <c r="B60" s="102"/>
      <c r="C60" s="102">
        <v>14</v>
      </c>
      <c r="D60" s="99" t="e">
        <f>#REF!</f>
        <v>#REF!</v>
      </c>
      <c r="E60" s="102"/>
      <c r="F60" s="124">
        <v>0</v>
      </c>
      <c r="G60" s="495">
        <f>IF(SUM(F60:F64)&lt;&gt;SI_1!G57,"LA SOMMA DEI VALORI DEVE ESSERE UGUALE AL VALORE COMUNICATO ALLA DOMANDA 8  ( "&amp;SI_1!G57&amp;")","")</f>
      </c>
      <c r="H60" s="496"/>
      <c r="I60" s="87" t="e">
        <f>#REF!</f>
        <v>#REF!</v>
      </c>
      <c r="J60" s="115"/>
    </row>
    <row r="61" spans="1:10" s="18" customFormat="1" ht="15" customHeight="1">
      <c r="A61" s="91"/>
      <c r="B61" s="102"/>
      <c r="C61" s="102">
        <v>15</v>
      </c>
      <c r="D61" s="99" t="e">
        <f>#REF!</f>
        <v>#REF!</v>
      </c>
      <c r="E61" s="102"/>
      <c r="F61" s="124">
        <v>1</v>
      </c>
      <c r="G61" s="497"/>
      <c r="H61" s="496"/>
      <c r="I61" s="87" t="e">
        <f>#REF!</f>
        <v>#REF!</v>
      </c>
      <c r="J61" s="115"/>
    </row>
    <row r="62" spans="1:10" s="18" customFormat="1" ht="15" customHeight="1">
      <c r="A62" s="91"/>
      <c r="B62" s="102"/>
      <c r="C62" s="102">
        <v>16</v>
      </c>
      <c r="D62" s="99" t="e">
        <f>#REF!</f>
        <v>#REF!</v>
      </c>
      <c r="E62" s="102"/>
      <c r="F62" s="124">
        <v>2</v>
      </c>
      <c r="G62" s="497"/>
      <c r="H62" s="496"/>
      <c r="I62" s="87" t="e">
        <f>#REF!</f>
        <v>#REF!</v>
      </c>
      <c r="J62" s="115"/>
    </row>
    <row r="63" spans="1:10" s="18" customFormat="1" ht="15" customHeight="1">
      <c r="A63" s="91"/>
      <c r="B63" s="102"/>
      <c r="C63" s="102">
        <v>17</v>
      </c>
      <c r="D63" s="99" t="e">
        <f>#REF!</f>
        <v>#REF!</v>
      </c>
      <c r="E63" s="102"/>
      <c r="F63" s="124">
        <v>1</v>
      </c>
      <c r="G63" s="497"/>
      <c r="H63" s="496"/>
      <c r="I63" s="87" t="e">
        <f>#REF!</f>
        <v>#REF!</v>
      </c>
      <c r="J63" s="115"/>
    </row>
    <row r="64" spans="1:10" s="18" customFormat="1" ht="15" customHeight="1">
      <c r="A64" s="91"/>
      <c r="B64" s="102"/>
      <c r="C64" s="102">
        <v>18</v>
      </c>
      <c r="D64" s="99" t="e">
        <f>#REF!</f>
        <v>#REF!</v>
      </c>
      <c r="E64" s="102"/>
      <c r="F64" s="124">
        <v>0</v>
      </c>
      <c r="G64" s="497"/>
      <c r="H64" s="496"/>
      <c r="I64" s="87" t="e">
        <f>#REF!</f>
        <v>#REF!</v>
      </c>
      <c r="J64" s="115"/>
    </row>
    <row r="65" spans="1:7" ht="9.75" customHeight="1">
      <c r="A65" s="53"/>
      <c r="B65" s="18"/>
      <c r="C65" s="14"/>
      <c r="D65" s="46"/>
      <c r="E65" s="47"/>
      <c r="F65" s="48"/>
      <c r="G65" s="144"/>
    </row>
    <row r="66" spans="1:7" ht="9.75" customHeight="1" hidden="1">
      <c r="A66" s="53"/>
      <c r="B66" s="18"/>
      <c r="C66" s="14"/>
      <c r="D66" s="46"/>
      <c r="E66" s="47"/>
      <c r="F66" s="48"/>
      <c r="G66" s="144"/>
    </row>
    <row r="67" spans="1:7" ht="9.75" customHeight="1" hidden="1">
      <c r="A67" s="53"/>
      <c r="B67" s="18"/>
      <c r="C67" s="14"/>
      <c r="D67" s="46"/>
      <c r="E67" s="47"/>
      <c r="F67" s="48"/>
      <c r="G67" s="144"/>
    </row>
    <row r="68" spans="1:7" ht="9.75" customHeight="1" hidden="1">
      <c r="A68" s="53"/>
      <c r="B68" s="18"/>
      <c r="C68" s="14"/>
      <c r="D68" s="46"/>
      <c r="E68" s="47"/>
      <c r="F68" s="48"/>
      <c r="G68" s="144"/>
    </row>
    <row r="69" spans="1:7" ht="9.75" customHeight="1" hidden="1">
      <c r="A69" s="53"/>
      <c r="B69" s="18"/>
      <c r="C69" s="14"/>
      <c r="D69" s="46"/>
      <c r="E69" s="47"/>
      <c r="F69" s="48"/>
      <c r="G69" s="144"/>
    </row>
    <row r="70" spans="1:7" ht="9.75" customHeight="1" hidden="1">
      <c r="A70" s="53"/>
      <c r="B70" s="18"/>
      <c r="C70" s="14"/>
      <c r="D70" s="46"/>
      <c r="E70" s="47"/>
      <c r="F70" s="48"/>
      <c r="G70" s="144"/>
    </row>
    <row r="71" spans="1:7" ht="9.75" customHeight="1" hidden="1">
      <c r="A71" s="53"/>
      <c r="B71" s="18"/>
      <c r="C71" s="14"/>
      <c r="D71" s="46"/>
      <c r="E71" s="47"/>
      <c r="F71" s="48"/>
      <c r="G71" s="144"/>
    </row>
    <row r="72" spans="1:7" ht="9.75" customHeight="1" hidden="1">
      <c r="A72" s="53"/>
      <c r="B72" s="18"/>
      <c r="C72" s="14"/>
      <c r="D72" s="46"/>
      <c r="E72" s="47"/>
      <c r="F72" s="48"/>
      <c r="G72" s="144"/>
    </row>
    <row r="73" spans="1:7" ht="9.75" customHeight="1" hidden="1">
      <c r="A73" s="53"/>
      <c r="B73" s="18"/>
      <c r="C73" s="14"/>
      <c r="D73" s="46"/>
      <c r="E73" s="47"/>
      <c r="F73" s="48"/>
      <c r="G73" s="144"/>
    </row>
    <row r="74" spans="1:11" ht="9.75" customHeight="1" hidden="1">
      <c r="A74" s="53"/>
      <c r="B74" s="59"/>
      <c r="C74" s="59"/>
      <c r="D74" s="59"/>
      <c r="E74" s="59"/>
      <c r="F74" s="76"/>
      <c r="G74" s="102"/>
      <c r="K74" s="67"/>
    </row>
    <row r="75" spans="1:7" ht="17.25" customHeight="1" hidden="1">
      <c r="A75" s="53"/>
      <c r="B75" s="12"/>
      <c r="C75" s="13"/>
      <c r="D75" s="44"/>
      <c r="E75" s="45"/>
      <c r="F75" s="19"/>
      <c r="G75" s="19"/>
    </row>
    <row r="76" spans="1:7" ht="15">
      <c r="A76" s="53"/>
      <c r="B76" s="18"/>
      <c r="C76" s="14"/>
      <c r="D76" s="46"/>
      <c r="E76" s="47"/>
      <c r="F76" s="48"/>
      <c r="G76" s="41" t="s">
        <v>192</v>
      </c>
    </row>
    <row r="77" spans="1:11" ht="27" customHeight="1">
      <c r="A77" s="53">
        <v>9</v>
      </c>
      <c r="B77" s="476" t="s">
        <v>193</v>
      </c>
      <c r="C77" s="476"/>
      <c r="D77" s="476"/>
      <c r="E77" s="476"/>
      <c r="F77" s="477"/>
      <c r="G77" s="380"/>
      <c r="K77" s="67"/>
    </row>
    <row r="78" spans="1:11" ht="5.25" customHeight="1">
      <c r="A78" s="53"/>
      <c r="B78" s="59"/>
      <c r="C78" s="59"/>
      <c r="D78" s="59"/>
      <c r="E78" s="59"/>
      <c r="F78" s="76"/>
      <c r="G78" s="19"/>
      <c r="K78" s="67"/>
    </row>
    <row r="79" spans="1:7" ht="15">
      <c r="A79" s="53"/>
      <c r="B79" s="18"/>
      <c r="C79" s="14"/>
      <c r="D79" s="46"/>
      <c r="E79" s="47"/>
      <c r="F79" s="48"/>
      <c r="G79" s="41" t="s">
        <v>79</v>
      </c>
    </row>
    <row r="80" spans="1:11" ht="27" customHeight="1">
      <c r="A80" s="53">
        <v>10</v>
      </c>
      <c r="B80" s="476" t="s">
        <v>205</v>
      </c>
      <c r="C80" s="476"/>
      <c r="D80" s="476"/>
      <c r="E80" s="476"/>
      <c r="F80" s="477"/>
      <c r="G80" s="380">
        <v>1</v>
      </c>
      <c r="K80" s="67"/>
    </row>
    <row r="81" spans="1:11" ht="5.25" customHeight="1">
      <c r="A81" s="53"/>
      <c r="B81" s="59"/>
      <c r="C81" s="59"/>
      <c r="D81" s="59"/>
      <c r="E81" s="59"/>
      <c r="F81" s="76"/>
      <c r="G81" s="19"/>
      <c r="K81" s="67"/>
    </row>
    <row r="82" spans="1:7" ht="15">
      <c r="A82" s="53"/>
      <c r="B82" s="18"/>
      <c r="C82" s="14"/>
      <c r="D82" s="46"/>
      <c r="E82" s="47"/>
      <c r="F82" s="48"/>
      <c r="G82" s="41" t="s">
        <v>79</v>
      </c>
    </row>
    <row r="83" spans="1:11" ht="27" customHeight="1">
      <c r="A83" s="53">
        <v>11</v>
      </c>
      <c r="B83" s="476" t="s">
        <v>206</v>
      </c>
      <c r="C83" s="476"/>
      <c r="D83" s="476"/>
      <c r="E83" s="476"/>
      <c r="F83" s="477"/>
      <c r="G83" s="380"/>
      <c r="K83" s="67"/>
    </row>
    <row r="84" spans="1:11" ht="5.25" customHeight="1">
      <c r="A84" s="53"/>
      <c r="B84" s="59"/>
      <c r="C84" s="59"/>
      <c r="D84" s="59"/>
      <c r="E84" s="59"/>
      <c r="F84" s="76"/>
      <c r="G84" s="19"/>
      <c r="K84" s="67"/>
    </row>
    <row r="85" spans="1:7" ht="15">
      <c r="A85" s="493"/>
      <c r="B85" s="493"/>
      <c r="C85" s="493"/>
      <c r="D85" s="493"/>
      <c r="E85" s="493"/>
      <c r="F85" s="494"/>
      <c r="G85" s="41" t="s">
        <v>79</v>
      </c>
    </row>
    <row r="86" spans="1:11" ht="27" customHeight="1">
      <c r="A86" s="53">
        <v>12</v>
      </c>
      <c r="B86" s="476" t="s">
        <v>207</v>
      </c>
      <c r="C86" s="476"/>
      <c r="D86" s="476"/>
      <c r="E86" s="476"/>
      <c r="F86" s="477"/>
      <c r="G86" s="380"/>
      <c r="K86" s="67"/>
    </row>
    <row r="87" spans="1:11" ht="4.5" customHeight="1">
      <c r="A87" s="53"/>
      <c r="B87" s="59"/>
      <c r="C87" s="59"/>
      <c r="D87" s="59"/>
      <c r="E87" s="59"/>
      <c r="F87" s="76"/>
      <c r="G87" s="76"/>
      <c r="K87" s="67"/>
    </row>
    <row r="88" spans="1:7" ht="15">
      <c r="A88" s="53"/>
      <c r="B88" s="18"/>
      <c r="C88" s="14"/>
      <c r="D88" s="46"/>
      <c r="E88" s="47"/>
      <c r="F88" s="48"/>
      <c r="G88" s="41"/>
    </row>
    <row r="89" spans="1:11" ht="27" customHeight="1">
      <c r="A89" s="53">
        <v>13</v>
      </c>
      <c r="B89" s="476" t="s">
        <v>77</v>
      </c>
      <c r="C89" s="476"/>
      <c r="D89" s="476"/>
      <c r="E89" s="476"/>
      <c r="F89" s="477"/>
      <c r="G89" s="381"/>
      <c r="K89" s="67"/>
    </row>
    <row r="90" spans="1:11" ht="20.25" customHeight="1">
      <c r="A90" s="53"/>
      <c r="B90" s="59"/>
      <c r="C90" s="59"/>
      <c r="D90" s="59"/>
      <c r="E90" s="59"/>
      <c r="F90" s="76"/>
      <c r="G90" s="19"/>
      <c r="K90" s="67"/>
    </row>
    <row r="91" spans="1:7" ht="33" customHeight="1">
      <c r="A91" s="53"/>
      <c r="B91" s="465" t="s">
        <v>202</v>
      </c>
      <c r="C91" s="466"/>
      <c r="D91" s="466"/>
      <c r="E91" s="466"/>
      <c r="F91" s="466"/>
      <c r="G91" s="467"/>
    </row>
    <row r="92" spans="1:11" ht="41.25" customHeight="1">
      <c r="A92" s="53"/>
      <c r="B92" s="456"/>
      <c r="C92" s="457"/>
      <c r="D92" s="457"/>
      <c r="E92" s="457"/>
      <c r="F92" s="457"/>
      <c r="G92" s="458"/>
      <c r="K92" s="67">
        <f>IF(LEN(B92)&gt;500,"IL NUMERO MASSIMO DI CARATTERI CONSENTITO E' 500","")</f>
      </c>
    </row>
    <row r="93" spans="1:11" ht="12.75" customHeight="1">
      <c r="A93" s="53"/>
      <c r="B93" s="459"/>
      <c r="C93" s="460"/>
      <c r="D93" s="460"/>
      <c r="E93" s="460"/>
      <c r="F93" s="460"/>
      <c r="G93" s="461"/>
      <c r="K93" s="67"/>
    </row>
    <row r="94" spans="1:7" ht="12.75" customHeight="1">
      <c r="A94" s="53"/>
      <c r="B94" s="459"/>
      <c r="C94" s="460"/>
      <c r="D94" s="460"/>
      <c r="E94" s="460"/>
      <c r="F94" s="460"/>
      <c r="G94" s="461"/>
    </row>
    <row r="95" spans="1:7" ht="12.75" customHeight="1">
      <c r="A95" s="53"/>
      <c r="B95" s="459"/>
      <c r="C95" s="460"/>
      <c r="D95" s="460"/>
      <c r="E95" s="460"/>
      <c r="F95" s="460"/>
      <c r="G95" s="461"/>
    </row>
    <row r="96" spans="1:7" ht="12.75" customHeight="1">
      <c r="A96" s="53"/>
      <c r="B96" s="462"/>
      <c r="C96" s="463"/>
      <c r="D96" s="463"/>
      <c r="E96" s="463"/>
      <c r="F96" s="463"/>
      <c r="G96" s="464"/>
    </row>
    <row r="97" spans="2:7" ht="38.25" customHeight="1">
      <c r="B97" s="498" t="s">
        <v>108</v>
      </c>
      <c r="C97" s="498"/>
      <c r="D97" s="498"/>
      <c r="E97" s="498"/>
      <c r="F97" s="498"/>
      <c r="G97" s="498"/>
    </row>
    <row r="98" ht="51" customHeight="1">
      <c r="C98" s="152"/>
    </row>
    <row r="99" spans="1:7" s="113" customFormat="1" ht="38.25" customHeight="1">
      <c r="A99" s="382"/>
      <c r="B99" s="492" t="s">
        <v>0</v>
      </c>
      <c r="C99" s="492"/>
      <c r="D99" s="492"/>
      <c r="E99" s="492"/>
      <c r="F99" s="492"/>
      <c r="G99" s="492"/>
    </row>
    <row r="100" ht="51.75" customHeight="1">
      <c r="C100" s="152"/>
    </row>
    <row r="101" ht="18" customHeight="1">
      <c r="C101" s="152"/>
    </row>
    <row r="102" spans="1:11" ht="15">
      <c r="A102" s="42"/>
      <c r="B102" s="50" t="s">
        <v>31</v>
      </c>
      <c r="C102" s="151"/>
      <c r="D102" s="49"/>
      <c r="E102" s="49"/>
      <c r="F102" s="49"/>
      <c r="G102" s="49"/>
      <c r="H102" s="77"/>
      <c r="I102" s="77"/>
      <c r="J102" s="77"/>
      <c r="K102" s="77"/>
    </row>
    <row r="103" spans="1:11" ht="12.75">
      <c r="A103" s="42"/>
      <c r="B103" s="56" t="s">
        <v>122</v>
      </c>
      <c r="C103" s="56">
        <f>IF(COCOCO!$I$24&gt;0,1,0)</f>
        <v>0</v>
      </c>
      <c r="D103" s="49"/>
      <c r="E103" s="49"/>
      <c r="F103" s="49"/>
      <c r="G103" s="49"/>
      <c r="H103" s="77"/>
      <c r="I103" s="77"/>
      <c r="J103" s="77"/>
      <c r="K103" s="77"/>
    </row>
    <row r="104" spans="1:11" ht="12.75">
      <c r="A104" s="42"/>
      <c r="B104" s="56" t="s">
        <v>119</v>
      </c>
      <c r="C104" s="56">
        <f>IF('SI_1A(COMUNI-PROVINCE)'!$I$64+'SI_1A(UNIONE_COMUNI)'!$I$64+'SI_1A(COMUNITA_MONTANE)'!$I$64&gt;0,1,0)</f>
        <v>1</v>
      </c>
      <c r="D104" s="49"/>
      <c r="E104" s="49"/>
      <c r="F104" s="49"/>
      <c r="G104" s="49"/>
      <c r="H104" s="77"/>
      <c r="I104" s="77"/>
      <c r="J104" s="77"/>
      <c r="K104" s="77"/>
    </row>
    <row r="105" spans="1:7" s="80" customFormat="1" ht="12.75">
      <c r="A105" s="78"/>
      <c r="B105" s="56" t="s">
        <v>1</v>
      </c>
      <c r="C105" s="56" t="e">
        <f>IF((#REF!+#REF!+#REF!)&gt;0,1,0)</f>
        <v>#REF!</v>
      </c>
      <c r="D105" s="79"/>
      <c r="E105" s="56" t="s">
        <v>2</v>
      </c>
      <c r="F105" s="56" t="e">
        <f>IF(COUNTIF(#REF!,"ERRORE")=0,0,1)</f>
        <v>#REF!</v>
      </c>
      <c r="G105" s="79"/>
    </row>
    <row r="106" spans="1:7" s="80" customFormat="1" ht="12.75">
      <c r="A106" s="78"/>
      <c r="B106" s="56" t="s">
        <v>3</v>
      </c>
      <c r="C106" s="56" t="e">
        <f>IF(SUM(#REF!)&gt;0,1,0)</f>
        <v>#REF!</v>
      </c>
      <c r="D106" s="79"/>
      <c r="E106" s="56" t="s">
        <v>4</v>
      </c>
      <c r="F106" s="56" t="e">
        <f>IF(OR(#REF!="ERRORE",#REF!="ERRORE"),1,0)</f>
        <v>#REF!</v>
      </c>
      <c r="G106" s="79"/>
    </row>
    <row r="107" spans="1:11" s="80" customFormat="1" ht="12.75">
      <c r="A107" s="78"/>
      <c r="B107" s="56" t="s">
        <v>120</v>
      </c>
      <c r="C107" s="56" t="e">
        <f>IF(#REF!&gt;0,1,0)</f>
        <v>#REF!</v>
      </c>
      <c r="D107" s="79"/>
      <c r="E107" s="56" t="s">
        <v>6</v>
      </c>
      <c r="F107" s="56" t="e">
        <f>IF(OR(#REF!="ERRORE",#REF!="ERRORE"),1,0)</f>
        <v>#REF!</v>
      </c>
      <c r="G107" s="79"/>
      <c r="K107" s="81"/>
    </row>
    <row r="108" spans="1:11" s="80" customFormat="1" ht="12.75">
      <c r="A108" s="78"/>
      <c r="B108" s="56" t="s">
        <v>5</v>
      </c>
      <c r="C108" s="56" t="e">
        <f>IF(SUM(#REF!)&gt;0,1,0)</f>
        <v>#REF!</v>
      </c>
      <c r="D108" s="79"/>
      <c r="E108" s="56" t="s">
        <v>8</v>
      </c>
      <c r="F108" s="56" t="e">
        <f>IF(COUNTIF(#REF!,"ERRORE")=0,0,1)</f>
        <v>#REF!</v>
      </c>
      <c r="G108" s="56"/>
      <c r="K108" s="81"/>
    </row>
    <row r="109" spans="1:11" s="80" customFormat="1" ht="12.75">
      <c r="A109" s="78"/>
      <c r="B109" s="56" t="s">
        <v>7</v>
      </c>
      <c r="C109" s="56" t="e">
        <f>IF((#REF!)&gt;0,1,0)</f>
        <v>#REF!</v>
      </c>
      <c r="D109" s="79"/>
      <c r="E109" s="56" t="s">
        <v>10</v>
      </c>
      <c r="F109" s="56" t="e">
        <f>IF(OR(#REF!&lt;&gt;"OK",#REF!&lt;&gt;"OK"),1,0)</f>
        <v>#REF!</v>
      </c>
      <c r="G109" s="79"/>
      <c r="K109" s="81"/>
    </row>
    <row r="110" spans="1:11" s="80" customFormat="1" ht="12.75">
      <c r="A110" s="78"/>
      <c r="B110" s="56" t="s">
        <v>9</v>
      </c>
      <c r="C110" s="56" t="e">
        <f>IF((#REF!+#REF!)&gt;0,1,0)</f>
        <v>#REF!</v>
      </c>
      <c r="D110" s="79"/>
      <c r="E110" s="56" t="s">
        <v>13</v>
      </c>
      <c r="F110" s="56" t="e">
        <f>IF(COUNTIF(#REF!,"OK")=6,0,1)</f>
        <v>#REF!</v>
      </c>
      <c r="G110" s="79"/>
      <c r="K110" s="81"/>
    </row>
    <row r="111" spans="1:11" s="80" customFormat="1" ht="12.75">
      <c r="A111" s="78"/>
      <c r="B111" s="56" t="s">
        <v>11</v>
      </c>
      <c r="C111" s="56" t="e">
        <f>IF((#REF!+#REF!)&gt;0,1,0)</f>
        <v>#REF!</v>
      </c>
      <c r="D111" s="79"/>
      <c r="E111" s="56" t="s">
        <v>15</v>
      </c>
      <c r="F111" s="56" t="e">
        <f>IF(COUNTIF(#REF!,"ERRORE")=0,0,1)</f>
        <v>#REF!</v>
      </c>
      <c r="G111" s="79"/>
      <c r="K111" s="81"/>
    </row>
    <row r="112" spans="1:11" s="80" customFormat="1" ht="12.75">
      <c r="A112" s="78"/>
      <c r="B112" s="56" t="s">
        <v>12</v>
      </c>
      <c r="C112" s="56" t="e">
        <f>IF((#REF!+#REF!)&gt;0,1,0)</f>
        <v>#REF!</v>
      </c>
      <c r="D112" s="79"/>
      <c r="E112" s="56" t="s">
        <v>17</v>
      </c>
      <c r="F112" s="56" t="e">
        <f>IF(OR(AND(#REF!=" ",#REF!=" "),AND(#REF!="OK",#REF!="OK")),0,1)</f>
        <v>#REF!</v>
      </c>
      <c r="G112" s="79"/>
      <c r="K112" s="81"/>
    </row>
    <row r="113" spans="1:11" s="80" customFormat="1" ht="12.75">
      <c r="A113" s="78"/>
      <c r="B113" s="56" t="s">
        <v>14</v>
      </c>
      <c r="C113" s="56" t="e">
        <f>IF((#REF!+#REF!)&gt;0,1,0)</f>
        <v>#REF!</v>
      </c>
      <c r="D113" s="79"/>
      <c r="E113" s="56" t="s">
        <v>19</v>
      </c>
      <c r="F113" s="56" t="e">
        <f>IF(COUNTIF(#REF!,"ERRORE")=0,0,1)</f>
        <v>#REF!</v>
      </c>
      <c r="G113" s="79"/>
      <c r="K113" s="81"/>
    </row>
    <row r="114" spans="1:11" s="80" customFormat="1" ht="12.75">
      <c r="A114" s="78"/>
      <c r="B114" s="56" t="s">
        <v>16</v>
      </c>
      <c r="C114" s="56" t="e">
        <f>IF((#REF!+#REF!)&gt;0,1,0)</f>
        <v>#REF!</v>
      </c>
      <c r="D114" s="79"/>
      <c r="E114" s="56" t="s">
        <v>21</v>
      </c>
      <c r="F114" s="56" t="e">
        <f>IF(COUNTIF(#REF!,"ERRORE")=0,0,1)</f>
        <v>#REF!</v>
      </c>
      <c r="G114" s="79"/>
      <c r="K114" s="81"/>
    </row>
    <row r="115" spans="1:7" s="80" customFormat="1" ht="12.75">
      <c r="A115" s="78"/>
      <c r="B115" s="56" t="s">
        <v>18</v>
      </c>
      <c r="C115" s="56" t="e">
        <f>IF((#REF!+#REF!)&gt;0,1,0)</f>
        <v>#REF!</v>
      </c>
      <c r="D115" s="79"/>
      <c r="E115" s="56" t="s">
        <v>23</v>
      </c>
      <c r="F115" s="56" t="e">
        <f>IF(COUNTIF(#REF!,"ERRORE")=0,0,1)</f>
        <v>#REF!</v>
      </c>
      <c r="G115" s="79"/>
    </row>
    <row r="116" spans="1:7" s="80" customFormat="1" ht="12.75">
      <c r="A116" s="78"/>
      <c r="B116" s="56" t="s">
        <v>20</v>
      </c>
      <c r="C116" s="56" t="e">
        <f>IF((#REF!+#REF!)&gt;0,1,0)</f>
        <v>#REF!</v>
      </c>
      <c r="D116" s="79"/>
      <c r="E116" s="79"/>
      <c r="F116" s="56"/>
      <c r="G116" s="79"/>
    </row>
    <row r="117" spans="1:7" s="80" customFormat="1" ht="12.75">
      <c r="A117" s="78"/>
      <c r="B117" s="56" t="s">
        <v>22</v>
      </c>
      <c r="C117" s="56" t="e">
        <f>IF((#REF!+#REF!)&gt;0,1,0)</f>
        <v>#REF!</v>
      </c>
      <c r="D117" s="79"/>
      <c r="E117" s="79"/>
      <c r="F117" s="79"/>
      <c r="G117" s="79"/>
    </row>
    <row r="118" spans="1:7" s="80" customFormat="1" ht="12.75">
      <c r="A118" s="78"/>
      <c r="B118" s="56" t="s">
        <v>24</v>
      </c>
      <c r="C118" s="56" t="e">
        <f>IF((#REF!)&gt;0,1,0)</f>
        <v>#REF!</v>
      </c>
      <c r="D118" s="79"/>
      <c r="E118" s="79"/>
      <c r="F118" s="79"/>
      <c r="G118" s="79"/>
    </row>
    <row r="119" spans="1:7" s="80" customFormat="1" ht="12.75">
      <c r="A119" s="78"/>
      <c r="B119" s="56" t="s">
        <v>25</v>
      </c>
      <c r="C119" s="56" t="e">
        <f>IF((#REF!)&gt;0,1,0)</f>
        <v>#REF!</v>
      </c>
      <c r="D119" s="79"/>
      <c r="E119" s="79"/>
      <c r="F119" s="79"/>
      <c r="G119" s="79"/>
    </row>
    <row r="120" spans="1:7" s="80" customFormat="1" ht="12.75">
      <c r="A120" s="78"/>
      <c r="B120" s="56" t="s">
        <v>26</v>
      </c>
      <c r="C120" s="56" t="e">
        <f>IF((#REF!+#REF!+#REF!+#REF!)&gt;0,1,0)</f>
        <v>#REF!</v>
      </c>
      <c r="D120" s="79"/>
      <c r="E120" s="49"/>
      <c r="F120" s="49"/>
      <c r="G120" s="79"/>
    </row>
    <row r="121" spans="1:7" s="83" customFormat="1" ht="12.75">
      <c r="A121" s="82"/>
      <c r="B121" s="56" t="s">
        <v>27</v>
      </c>
      <c r="C121" s="56" t="e">
        <f>IF(('SI_2(1)'!K201+#REF!)&gt;0,1,0)</f>
        <v>#REF!</v>
      </c>
      <c r="D121" s="49"/>
      <c r="E121" s="49"/>
      <c r="F121" s="49"/>
      <c r="G121" s="49"/>
    </row>
    <row r="122" spans="1:7" s="83" customFormat="1" ht="12.75">
      <c r="A122" s="82"/>
      <c r="B122" s="49"/>
      <c r="C122" s="49"/>
      <c r="D122" s="49"/>
      <c r="E122" s="49"/>
      <c r="F122" s="49"/>
      <c r="G122" s="49"/>
    </row>
    <row r="123" spans="1:7" s="83" customFormat="1" ht="12.75">
      <c r="A123" s="82"/>
      <c r="B123" s="49"/>
      <c r="C123" s="49"/>
      <c r="D123" s="49"/>
      <c r="E123" s="49"/>
      <c r="F123" s="49"/>
      <c r="G123" s="49"/>
    </row>
    <row r="124" spans="1:7" s="83" customFormat="1" ht="12.75">
      <c r="A124" s="82"/>
      <c r="B124" s="49"/>
      <c r="C124" s="49"/>
      <c r="D124" s="49"/>
      <c r="E124" s="49"/>
      <c r="F124" s="49"/>
      <c r="G124" s="49"/>
    </row>
    <row r="125" spans="1:7" s="83" customFormat="1" ht="12.75">
      <c r="A125" s="82"/>
      <c r="B125" s="49"/>
      <c r="C125" s="49"/>
      <c r="D125" s="49"/>
      <c r="E125" s="49"/>
      <c r="F125" s="49"/>
      <c r="G125" s="49"/>
    </row>
    <row r="126" spans="1:7" s="83" customFormat="1" ht="12.75">
      <c r="A126" s="82"/>
      <c r="B126" s="49"/>
      <c r="C126" s="49"/>
      <c r="D126" s="49"/>
      <c r="E126" s="49"/>
      <c r="F126" s="49"/>
      <c r="G126" s="49"/>
    </row>
    <row r="127" spans="1:7" s="83" customFormat="1" ht="12.75">
      <c r="A127" s="82"/>
      <c r="B127" s="49"/>
      <c r="C127" s="49"/>
      <c r="D127" s="49"/>
      <c r="E127" s="49"/>
      <c r="F127" s="49"/>
      <c r="G127" s="49"/>
    </row>
    <row r="128" spans="1:7" s="83" customFormat="1" ht="12.75">
      <c r="A128" s="82"/>
      <c r="B128" s="49"/>
      <c r="C128" s="49"/>
      <c r="D128" s="49"/>
      <c r="E128" s="49"/>
      <c r="F128" s="49"/>
      <c r="G128" s="49"/>
    </row>
    <row r="129" spans="1:7" s="83" customFormat="1" ht="12.75">
      <c r="A129" s="82"/>
      <c r="B129" s="49"/>
      <c r="C129" s="49"/>
      <c r="D129" s="49"/>
      <c r="E129" s="49"/>
      <c r="F129" s="49"/>
      <c r="G129" s="49"/>
    </row>
    <row r="130" spans="1:7" s="83" customFormat="1" ht="12.75">
      <c r="A130" s="82"/>
      <c r="B130" s="49"/>
      <c r="C130" s="49"/>
      <c r="D130" s="49"/>
      <c r="E130" s="49"/>
      <c r="F130" s="49"/>
      <c r="G130" s="49"/>
    </row>
    <row r="131" spans="1:7" s="83" customFormat="1" ht="12.75">
      <c r="A131" s="82"/>
      <c r="B131" s="49"/>
      <c r="C131" s="49"/>
      <c r="D131" s="49"/>
      <c r="E131" s="49"/>
      <c r="F131" s="49"/>
      <c r="G131" s="49"/>
    </row>
    <row r="132" spans="1:7" s="83" customFormat="1" ht="12.75">
      <c r="A132" s="82"/>
      <c r="B132" s="49"/>
      <c r="C132" s="49"/>
      <c r="D132" s="49"/>
      <c r="E132" s="49"/>
      <c r="F132" s="49"/>
      <c r="G132" s="49"/>
    </row>
    <row r="133" spans="1:7" s="83" customFormat="1" ht="12.75">
      <c r="A133" s="82"/>
      <c r="B133" s="49"/>
      <c r="C133" s="49"/>
      <c r="D133" s="49"/>
      <c r="E133" s="49"/>
      <c r="F133" s="49"/>
      <c r="G133" s="49"/>
    </row>
    <row r="134" spans="1:7" s="83" customFormat="1" ht="12.75">
      <c r="A134" s="82"/>
      <c r="B134" s="49"/>
      <c r="C134" s="49"/>
      <c r="D134" s="49"/>
      <c r="E134" s="49"/>
      <c r="F134" s="49"/>
      <c r="G134" s="49"/>
    </row>
    <row r="135" spans="1:7" s="83" customFormat="1" ht="12.75">
      <c r="A135" s="82"/>
      <c r="B135" s="49"/>
      <c r="C135" s="49"/>
      <c r="D135" s="49"/>
      <c r="E135" s="49"/>
      <c r="F135" s="49"/>
      <c r="G135" s="49"/>
    </row>
    <row r="136" spans="1:7" s="83" customFormat="1" ht="12.75">
      <c r="A136" s="82"/>
      <c r="B136" s="49"/>
      <c r="C136" s="49"/>
      <c r="D136" s="49"/>
      <c r="E136" s="49"/>
      <c r="F136" s="49"/>
      <c r="G136" s="49"/>
    </row>
    <row r="137" spans="1:7" s="83" customFormat="1" ht="12.75">
      <c r="A137" s="82"/>
      <c r="B137" s="49"/>
      <c r="C137" s="49"/>
      <c r="D137" s="49"/>
      <c r="E137" s="49"/>
      <c r="F137" s="49"/>
      <c r="G137" s="49"/>
    </row>
    <row r="138" spans="1:7" s="83" customFormat="1" ht="12.75">
      <c r="A138" s="82"/>
      <c r="B138" s="49"/>
      <c r="C138" s="49"/>
      <c r="D138" s="49"/>
      <c r="E138" s="49"/>
      <c r="F138" s="49"/>
      <c r="G138" s="49"/>
    </row>
    <row r="139" spans="1:7" s="83" customFormat="1" ht="12.75">
      <c r="A139" s="82"/>
      <c r="B139" s="49"/>
      <c r="C139" s="49"/>
      <c r="D139" s="49"/>
      <c r="E139" s="49"/>
      <c r="F139" s="49"/>
      <c r="G139" s="49"/>
    </row>
    <row r="140" spans="1:7" s="83" customFormat="1" ht="12.75">
      <c r="A140" s="82"/>
      <c r="B140" s="49"/>
      <c r="C140" s="49"/>
      <c r="D140" s="49"/>
      <c r="E140" s="49"/>
      <c r="F140" s="49"/>
      <c r="G140" s="49"/>
    </row>
    <row r="141" spans="1:7" s="83" customFormat="1" ht="12.75">
      <c r="A141" s="82"/>
      <c r="B141" s="49"/>
      <c r="C141" s="49"/>
      <c r="D141" s="49"/>
      <c r="E141" s="49"/>
      <c r="F141" s="49"/>
      <c r="G141" s="49"/>
    </row>
    <row r="142" spans="1:7" s="83" customFormat="1" ht="12.75">
      <c r="A142" s="82"/>
      <c r="B142" s="49"/>
      <c r="C142" s="49"/>
      <c r="D142" s="49"/>
      <c r="E142" s="49"/>
      <c r="F142" s="49"/>
      <c r="G142" s="49"/>
    </row>
    <row r="143" spans="1:7" s="83" customFormat="1" ht="12.75">
      <c r="A143" s="82"/>
      <c r="B143" s="49"/>
      <c r="C143" s="49"/>
      <c r="D143" s="49"/>
      <c r="E143" s="49"/>
      <c r="F143" s="49"/>
      <c r="G143" s="49"/>
    </row>
    <row r="144" spans="1:7" s="83" customFormat="1" ht="12.75">
      <c r="A144" s="82"/>
      <c r="B144" s="49"/>
      <c r="C144" s="49"/>
      <c r="D144" s="49"/>
      <c r="E144" s="49"/>
      <c r="F144" s="49"/>
      <c r="G144" s="49"/>
    </row>
    <row r="145" spans="1:7" s="83" customFormat="1" ht="12.75">
      <c r="A145" s="82"/>
      <c r="B145" s="49"/>
      <c r="C145" s="49"/>
      <c r="D145" s="49"/>
      <c r="E145" s="49"/>
      <c r="F145" s="49"/>
      <c r="G145" s="49"/>
    </row>
    <row r="146" spans="1:7" s="83" customFormat="1" ht="12.75">
      <c r="A146" s="82"/>
      <c r="B146" s="49"/>
      <c r="C146" s="49"/>
      <c r="D146" s="49"/>
      <c r="E146" s="49"/>
      <c r="F146" s="49"/>
      <c r="G146" s="49"/>
    </row>
    <row r="147" spans="1:7" s="83" customFormat="1" ht="12.75">
      <c r="A147" s="82"/>
      <c r="B147" s="49"/>
      <c r="C147" s="49"/>
      <c r="D147" s="49"/>
      <c r="E147" s="49"/>
      <c r="F147" s="49"/>
      <c r="G147" s="49"/>
    </row>
    <row r="148" spans="1:7" s="83" customFormat="1" ht="12.75">
      <c r="A148" s="82"/>
      <c r="B148" s="49"/>
      <c r="C148" s="49"/>
      <c r="D148" s="49"/>
      <c r="E148" s="49"/>
      <c r="F148" s="49"/>
      <c r="G148" s="49"/>
    </row>
    <row r="149" spans="1:7" s="83" customFormat="1" ht="12.75">
      <c r="A149" s="82"/>
      <c r="B149" s="49"/>
      <c r="C149" s="49"/>
      <c r="D149" s="49"/>
      <c r="E149" s="49"/>
      <c r="F149" s="49"/>
      <c r="G149" s="49"/>
    </row>
    <row r="150" spans="1:7" s="83" customFormat="1" ht="12.75">
      <c r="A150" s="82"/>
      <c r="B150" s="49"/>
      <c r="C150" s="49"/>
      <c r="D150" s="49"/>
      <c r="E150" s="49"/>
      <c r="F150" s="49"/>
      <c r="G150" s="49"/>
    </row>
    <row r="151" spans="1:7" s="83" customFormat="1" ht="12.75">
      <c r="A151" s="82"/>
      <c r="B151" s="49"/>
      <c r="C151" s="49"/>
      <c r="D151" s="49"/>
      <c r="E151" s="49"/>
      <c r="F151" s="49"/>
      <c r="G151" s="49"/>
    </row>
    <row r="152" spans="1:7" s="83" customFormat="1" ht="12.75">
      <c r="A152" s="82"/>
      <c r="B152" s="49"/>
      <c r="C152" s="49"/>
      <c r="D152" s="49"/>
      <c r="E152" s="49"/>
      <c r="F152" s="49"/>
      <c r="G152" s="49"/>
    </row>
    <row r="153" spans="1:7" s="83" customFormat="1" ht="12.75">
      <c r="A153" s="82"/>
      <c r="B153" s="49"/>
      <c r="C153" s="49"/>
      <c r="D153" s="49"/>
      <c r="E153" s="49"/>
      <c r="F153" s="49"/>
      <c r="G153" s="49"/>
    </row>
    <row r="154" spans="1:7" s="83" customFormat="1" ht="12.75">
      <c r="A154" s="82"/>
      <c r="B154" s="49"/>
      <c r="C154" s="49"/>
      <c r="D154" s="49"/>
      <c r="E154" s="49"/>
      <c r="F154" s="49"/>
      <c r="G154" s="49"/>
    </row>
    <row r="155" spans="1:7" s="83" customFormat="1" ht="12.75">
      <c r="A155" s="82"/>
      <c r="B155" s="49"/>
      <c r="C155" s="49"/>
      <c r="D155" s="49"/>
      <c r="E155" s="49"/>
      <c r="F155" s="49"/>
      <c r="G155" s="49"/>
    </row>
    <row r="156" spans="1:7" s="83" customFormat="1" ht="12.75">
      <c r="A156" s="82"/>
      <c r="B156" s="49"/>
      <c r="C156" s="49"/>
      <c r="D156" s="49"/>
      <c r="E156" s="49"/>
      <c r="F156" s="49"/>
      <c r="G156" s="49"/>
    </row>
    <row r="157" spans="1:7" s="83" customFormat="1" ht="12.75">
      <c r="A157" s="82"/>
      <c r="B157" s="49"/>
      <c r="C157" s="49"/>
      <c r="D157" s="49"/>
      <c r="E157" s="49"/>
      <c r="F157" s="49"/>
      <c r="G157" s="49"/>
    </row>
    <row r="158" spans="1:7" s="83" customFormat="1" ht="12.75">
      <c r="A158" s="82"/>
      <c r="B158" s="49"/>
      <c r="C158" s="49"/>
      <c r="D158" s="49"/>
      <c r="E158" s="49"/>
      <c r="F158" s="49"/>
      <c r="G158" s="49"/>
    </row>
    <row r="159" spans="1:7" s="83" customFormat="1" ht="12.75">
      <c r="A159" s="82"/>
      <c r="B159" s="49"/>
      <c r="C159" s="49"/>
      <c r="D159" s="49"/>
      <c r="E159" s="49"/>
      <c r="F159" s="49"/>
      <c r="G159" s="49"/>
    </row>
    <row r="160" spans="1:7" s="83" customFormat="1" ht="12.75">
      <c r="A160" s="82"/>
      <c r="B160" s="49"/>
      <c r="C160" s="49"/>
      <c r="D160" s="49"/>
      <c r="E160" s="49"/>
      <c r="F160" s="49"/>
      <c r="G160" s="49"/>
    </row>
    <row r="161" spans="1:7" s="83" customFormat="1" ht="12.75">
      <c r="A161" s="82"/>
      <c r="B161" s="49"/>
      <c r="C161" s="49"/>
      <c r="D161" s="49"/>
      <c r="E161" s="49"/>
      <c r="F161" s="49"/>
      <c r="G161" s="49"/>
    </row>
    <row r="162" spans="1:7" s="83" customFormat="1" ht="12.75">
      <c r="A162" s="82"/>
      <c r="B162" s="49"/>
      <c r="C162" s="49"/>
      <c r="D162" s="49"/>
      <c r="E162" s="49"/>
      <c r="F162" s="49"/>
      <c r="G162" s="49"/>
    </row>
    <row r="163" spans="1:7" s="83" customFormat="1" ht="12.75">
      <c r="A163" s="82"/>
      <c r="B163" s="49"/>
      <c r="C163" s="49"/>
      <c r="D163" s="49"/>
      <c r="E163" s="49"/>
      <c r="F163" s="49"/>
      <c r="G163" s="49"/>
    </row>
    <row r="164" spans="1:7" s="83" customFormat="1" ht="12.75">
      <c r="A164" s="82"/>
      <c r="B164" s="49"/>
      <c r="C164" s="49"/>
      <c r="D164" s="49"/>
      <c r="E164" s="49"/>
      <c r="F164" s="49"/>
      <c r="G164" s="49"/>
    </row>
    <row r="165" spans="1:7" s="83" customFormat="1" ht="12.75">
      <c r="A165" s="82"/>
      <c r="B165" s="49"/>
      <c r="C165" s="49"/>
      <c r="D165" s="49"/>
      <c r="E165" s="49"/>
      <c r="F165" s="49"/>
      <c r="G165" s="49"/>
    </row>
    <row r="166" spans="1:7" s="83" customFormat="1" ht="12.75">
      <c r="A166" s="82"/>
      <c r="B166" s="49"/>
      <c r="C166" s="49"/>
      <c r="D166" s="49"/>
      <c r="E166" s="49"/>
      <c r="F166" s="49"/>
      <c r="G166" s="49"/>
    </row>
    <row r="167" spans="1:7" s="83" customFormat="1" ht="12.75">
      <c r="A167" s="82"/>
      <c r="B167" s="49"/>
      <c r="C167" s="49"/>
      <c r="D167" s="49"/>
      <c r="E167" s="49"/>
      <c r="F167" s="49"/>
      <c r="G167" s="49"/>
    </row>
    <row r="168" spans="1:7" s="83" customFormat="1" ht="12.75">
      <c r="A168" s="82"/>
      <c r="B168" s="49"/>
      <c r="C168" s="49"/>
      <c r="D168" s="49"/>
      <c r="E168" s="49"/>
      <c r="F168" s="49"/>
      <c r="G168" s="49"/>
    </row>
    <row r="169" spans="1:7" s="83" customFormat="1" ht="12.75">
      <c r="A169" s="82"/>
      <c r="B169" s="49"/>
      <c r="C169" s="49"/>
      <c r="D169" s="49"/>
      <c r="E169" s="49"/>
      <c r="F169" s="49"/>
      <c r="G169" s="49"/>
    </row>
    <row r="170" spans="1:7" s="83" customFormat="1" ht="12.75">
      <c r="A170" s="82"/>
      <c r="B170" s="49"/>
      <c r="C170" s="49"/>
      <c r="D170" s="49"/>
      <c r="E170" s="49"/>
      <c r="F170" s="49"/>
      <c r="G170" s="49"/>
    </row>
    <row r="171" spans="1:7" s="83" customFormat="1" ht="12.75">
      <c r="A171" s="82"/>
      <c r="B171" s="49"/>
      <c r="C171" s="49"/>
      <c r="D171" s="49"/>
      <c r="E171" s="49"/>
      <c r="F171" s="49"/>
      <c r="G171" s="49"/>
    </row>
    <row r="172" spans="1:7" s="83" customFormat="1" ht="12.75">
      <c r="A172" s="82"/>
      <c r="B172" s="49"/>
      <c r="C172" s="49"/>
      <c r="D172" s="49"/>
      <c r="E172" s="49"/>
      <c r="F172" s="49"/>
      <c r="G172" s="49"/>
    </row>
    <row r="173" spans="1:7" s="83" customFormat="1" ht="12.75">
      <c r="A173" s="82"/>
      <c r="B173" s="49"/>
      <c r="C173" s="49"/>
      <c r="D173" s="49"/>
      <c r="E173" s="49"/>
      <c r="F173" s="49"/>
      <c r="G173" s="49"/>
    </row>
    <row r="174" spans="1:7" s="83" customFormat="1" ht="12.75">
      <c r="A174" s="82"/>
      <c r="B174" s="49"/>
      <c r="C174" s="49"/>
      <c r="D174" s="49"/>
      <c r="E174" s="49"/>
      <c r="F174" s="49"/>
      <c r="G174" s="49"/>
    </row>
    <row r="175" spans="1:7" s="83" customFormat="1" ht="12.75">
      <c r="A175" s="82"/>
      <c r="B175" s="49"/>
      <c r="C175" s="49"/>
      <c r="D175" s="49"/>
      <c r="E175" s="49"/>
      <c r="F175" s="49"/>
      <c r="G175" s="49"/>
    </row>
    <row r="176" spans="1:7" s="83" customFormat="1" ht="12.75">
      <c r="A176" s="82"/>
      <c r="B176" s="49"/>
      <c r="C176" s="49"/>
      <c r="D176" s="49"/>
      <c r="E176" s="49"/>
      <c r="F176" s="49"/>
      <c r="G176" s="49"/>
    </row>
    <row r="177" spans="1:7" s="83" customFormat="1" ht="12.75">
      <c r="A177" s="82"/>
      <c r="B177" s="49"/>
      <c r="C177" s="49"/>
      <c r="D177" s="49"/>
      <c r="E177" s="49"/>
      <c r="F177" s="49"/>
      <c r="G177" s="49"/>
    </row>
    <row r="178" spans="1:7" s="83" customFormat="1" ht="12.75">
      <c r="A178" s="82"/>
      <c r="B178" s="49"/>
      <c r="C178" s="49"/>
      <c r="D178" s="49"/>
      <c r="E178" s="49"/>
      <c r="F178" s="49"/>
      <c r="G178" s="49"/>
    </row>
    <row r="179" spans="1:7" s="83" customFormat="1" ht="12.75">
      <c r="A179" s="82"/>
      <c r="B179" s="49"/>
      <c r="C179" s="49"/>
      <c r="D179" s="49"/>
      <c r="E179" s="49"/>
      <c r="F179" s="49"/>
      <c r="G179" s="49"/>
    </row>
    <row r="180" spans="1:7" s="83" customFormat="1" ht="12.75">
      <c r="A180" s="82"/>
      <c r="B180" s="49"/>
      <c r="C180" s="49"/>
      <c r="D180" s="49"/>
      <c r="E180" s="49"/>
      <c r="F180" s="49"/>
      <c r="G180" s="49"/>
    </row>
    <row r="181" spans="1:7" s="83" customFormat="1" ht="12.75">
      <c r="A181" s="82"/>
      <c r="B181" s="49"/>
      <c r="C181" s="49"/>
      <c r="D181" s="49"/>
      <c r="E181" s="49"/>
      <c r="F181" s="49"/>
      <c r="G181" s="49"/>
    </row>
    <row r="182" spans="1:7" s="83" customFormat="1" ht="12.75">
      <c r="A182" s="82"/>
      <c r="B182" s="49"/>
      <c r="C182" s="49"/>
      <c r="D182" s="49"/>
      <c r="E182" s="49"/>
      <c r="F182" s="49"/>
      <c r="G182" s="49"/>
    </row>
    <row r="183" spans="1:7" s="83" customFormat="1" ht="12.75">
      <c r="A183" s="82"/>
      <c r="B183" s="49"/>
      <c r="C183" s="49"/>
      <c r="D183" s="49"/>
      <c r="E183" s="49"/>
      <c r="F183" s="49"/>
      <c r="G183" s="49"/>
    </row>
    <row r="184" spans="1:7" s="83" customFormat="1" ht="12.75">
      <c r="A184" s="82"/>
      <c r="B184" s="49"/>
      <c r="C184" s="49"/>
      <c r="D184" s="49"/>
      <c r="E184" s="49"/>
      <c r="F184" s="49"/>
      <c r="G184" s="49"/>
    </row>
    <row r="185" spans="1:7" s="83" customFormat="1" ht="12.75">
      <c r="A185" s="82"/>
      <c r="B185" s="49"/>
      <c r="C185" s="49"/>
      <c r="D185" s="49"/>
      <c r="E185" s="49"/>
      <c r="F185" s="49"/>
      <c r="G185" s="49"/>
    </row>
    <row r="186" spans="1:7" s="83" customFormat="1" ht="12.75">
      <c r="A186" s="82"/>
      <c r="B186" s="49"/>
      <c r="C186" s="49"/>
      <c r="D186" s="49"/>
      <c r="E186" s="49"/>
      <c r="F186" s="49"/>
      <c r="G186" s="49"/>
    </row>
    <row r="187" spans="1:7" s="83" customFormat="1" ht="12.75">
      <c r="A187" s="82"/>
      <c r="B187" s="49"/>
      <c r="C187" s="49"/>
      <c r="D187" s="49"/>
      <c r="E187" s="49"/>
      <c r="F187" s="49"/>
      <c r="G187" s="49"/>
    </row>
    <row r="188" spans="1:7" s="83" customFormat="1" ht="12.75">
      <c r="A188" s="82"/>
      <c r="B188" s="49"/>
      <c r="C188" s="49"/>
      <c r="D188" s="49"/>
      <c r="E188" s="49"/>
      <c r="F188" s="49"/>
      <c r="G188" s="49"/>
    </row>
    <row r="189" spans="1:7" s="83" customFormat="1" ht="12.75">
      <c r="A189" s="82"/>
      <c r="B189" s="49"/>
      <c r="C189" s="49"/>
      <c r="D189" s="49"/>
      <c r="E189" s="49"/>
      <c r="F189" s="49"/>
      <c r="G189" s="49"/>
    </row>
    <row r="190" spans="1:7" s="83" customFormat="1" ht="12.75">
      <c r="A190" s="82"/>
      <c r="B190" s="49"/>
      <c r="C190" s="49"/>
      <c r="D190" s="49"/>
      <c r="E190" s="49"/>
      <c r="F190" s="49"/>
      <c r="G190" s="49"/>
    </row>
    <row r="191" spans="1:7" s="83" customFormat="1" ht="12.75">
      <c r="A191" s="82"/>
      <c r="B191" s="49"/>
      <c r="C191" s="49"/>
      <c r="D191" s="49"/>
      <c r="E191" s="49"/>
      <c r="F191" s="49"/>
      <c r="G191" s="49"/>
    </row>
    <row r="192" spans="1:7" s="83" customFormat="1" ht="12.75">
      <c r="A192" s="82"/>
      <c r="B192" s="49"/>
      <c r="C192" s="49"/>
      <c r="D192" s="49"/>
      <c r="E192" s="49"/>
      <c r="F192" s="49"/>
      <c r="G192" s="49"/>
    </row>
    <row r="193" spans="1:7" s="83" customFormat="1" ht="12.75">
      <c r="A193" s="82"/>
      <c r="B193" s="49"/>
      <c r="C193" s="49"/>
      <c r="D193" s="49"/>
      <c r="E193" s="49"/>
      <c r="F193" s="49"/>
      <c r="G193" s="49"/>
    </row>
    <row r="194" spans="1:7" s="83" customFormat="1" ht="12.75">
      <c r="A194" s="82"/>
      <c r="B194" s="49"/>
      <c r="C194" s="49"/>
      <c r="D194" s="49"/>
      <c r="E194" s="49"/>
      <c r="F194" s="49"/>
      <c r="G194" s="49"/>
    </row>
    <row r="195" spans="1:7" s="83" customFormat="1" ht="12.75">
      <c r="A195" s="82"/>
      <c r="B195" s="49"/>
      <c r="C195" s="49"/>
      <c r="D195" s="49"/>
      <c r="E195" s="49"/>
      <c r="F195" s="49"/>
      <c r="G195" s="49"/>
    </row>
    <row r="196" spans="1:7" s="83" customFormat="1" ht="12.75">
      <c r="A196" s="82"/>
      <c r="B196" s="49"/>
      <c r="C196" s="49"/>
      <c r="D196" s="49"/>
      <c r="E196" s="49"/>
      <c r="F196" s="49"/>
      <c r="G196" s="49"/>
    </row>
    <row r="197" spans="1:7" s="83" customFormat="1" ht="12.75">
      <c r="A197" s="82"/>
      <c r="B197" s="49"/>
      <c r="C197" s="49"/>
      <c r="D197" s="49"/>
      <c r="E197" s="49"/>
      <c r="F197" s="49"/>
      <c r="G197" s="49"/>
    </row>
    <row r="198" spans="1:7" s="83" customFormat="1" ht="12.75">
      <c r="A198" s="82"/>
      <c r="B198" s="49"/>
      <c r="C198" s="49"/>
      <c r="D198" s="49"/>
      <c r="E198" s="49"/>
      <c r="F198" s="49"/>
      <c r="G198" s="49"/>
    </row>
    <row r="199" spans="1:7" s="83" customFormat="1" ht="12.75">
      <c r="A199" s="82"/>
      <c r="B199" s="49"/>
      <c r="C199" s="49"/>
      <c r="D199" s="49"/>
      <c r="E199" s="49"/>
      <c r="F199" s="49"/>
      <c r="G199" s="49"/>
    </row>
    <row r="200" spans="1:7" s="83" customFormat="1" ht="12.75">
      <c r="A200" s="82"/>
      <c r="B200" s="49"/>
      <c r="C200" s="49"/>
      <c r="D200" s="49"/>
      <c r="E200" s="49"/>
      <c r="F200" s="49"/>
      <c r="G200" s="49"/>
    </row>
    <row r="201" spans="1:7" s="83" customFormat="1" ht="12.75">
      <c r="A201" s="82"/>
      <c r="B201" s="49"/>
      <c r="C201" s="49"/>
      <c r="D201" s="49"/>
      <c r="E201" s="49"/>
      <c r="F201" s="49"/>
      <c r="G201" s="49"/>
    </row>
    <row r="202" spans="1:7" s="83" customFormat="1" ht="12.75">
      <c r="A202" s="82"/>
      <c r="B202" s="49"/>
      <c r="C202" s="49"/>
      <c r="D202" s="49"/>
      <c r="E202" s="49"/>
      <c r="F202" s="49"/>
      <c r="G202" s="49"/>
    </row>
    <row r="203" spans="1:7" s="83" customFormat="1" ht="12.75">
      <c r="A203" s="82"/>
      <c r="B203" s="49"/>
      <c r="C203" s="49"/>
      <c r="D203" s="49"/>
      <c r="E203" s="49"/>
      <c r="F203" s="49"/>
      <c r="G203" s="49"/>
    </row>
    <row r="204" spans="1:7" s="83" customFormat="1" ht="12.75">
      <c r="A204" s="82"/>
      <c r="B204" s="49"/>
      <c r="C204" s="49"/>
      <c r="D204" s="49"/>
      <c r="E204" s="49"/>
      <c r="F204" s="49"/>
      <c r="G204" s="49"/>
    </row>
    <row r="205" spans="1:7" s="83" customFormat="1" ht="12.75">
      <c r="A205" s="82"/>
      <c r="B205" s="49"/>
      <c r="C205" s="49"/>
      <c r="D205" s="49"/>
      <c r="E205" s="49"/>
      <c r="F205" s="49"/>
      <c r="G205" s="49"/>
    </row>
    <row r="206" spans="1:7" s="83" customFormat="1" ht="12.75">
      <c r="A206" s="82"/>
      <c r="B206" s="49"/>
      <c r="C206" s="49"/>
      <c r="D206" s="49"/>
      <c r="E206" s="49"/>
      <c r="F206" s="49"/>
      <c r="G206" s="49"/>
    </row>
    <row r="207" spans="1:7" s="83" customFormat="1" ht="12.75">
      <c r="A207" s="82"/>
      <c r="B207" s="49"/>
      <c r="C207" s="49"/>
      <c r="D207" s="49"/>
      <c r="E207" s="49"/>
      <c r="F207" s="49"/>
      <c r="G207" s="49"/>
    </row>
    <row r="208" spans="1:7" s="83" customFormat="1" ht="12.75">
      <c r="A208" s="82"/>
      <c r="B208" s="49"/>
      <c r="C208" s="49"/>
      <c r="D208" s="49"/>
      <c r="E208" s="49"/>
      <c r="F208" s="49"/>
      <c r="G208" s="49"/>
    </row>
    <row r="209" spans="1:7" s="83" customFormat="1" ht="12.75">
      <c r="A209" s="82"/>
      <c r="B209" s="49"/>
      <c r="C209" s="49"/>
      <c r="D209" s="49"/>
      <c r="E209" s="49"/>
      <c r="F209" s="49"/>
      <c r="G209" s="49"/>
    </row>
    <row r="210" spans="1:7" s="83" customFormat="1" ht="12.75">
      <c r="A210" s="82"/>
      <c r="B210" s="49"/>
      <c r="C210" s="49"/>
      <c r="D210" s="49"/>
      <c r="E210" s="49"/>
      <c r="F210" s="49"/>
      <c r="G210" s="49"/>
    </row>
    <row r="211" spans="1:7" s="83" customFormat="1" ht="12.75">
      <c r="A211" s="82"/>
      <c r="B211" s="49"/>
      <c r="C211" s="49"/>
      <c r="D211" s="49"/>
      <c r="E211" s="49"/>
      <c r="F211" s="49"/>
      <c r="G211" s="49"/>
    </row>
    <row r="212" spans="1:7" s="83" customFormat="1" ht="12.75">
      <c r="A212" s="82"/>
      <c r="B212" s="49"/>
      <c r="C212" s="49"/>
      <c r="D212" s="49"/>
      <c r="E212" s="49"/>
      <c r="F212" s="49"/>
      <c r="G212" s="49"/>
    </row>
    <row r="213" spans="1:7" s="83" customFormat="1" ht="12.75">
      <c r="A213" s="82"/>
      <c r="B213" s="49"/>
      <c r="C213" s="49"/>
      <c r="D213" s="49"/>
      <c r="E213" s="49"/>
      <c r="F213" s="49"/>
      <c r="G213" s="49"/>
    </row>
    <row r="214" spans="1:7" s="83" customFormat="1" ht="12.75">
      <c r="A214" s="82"/>
      <c r="B214" s="49"/>
      <c r="C214" s="49"/>
      <c r="D214" s="49"/>
      <c r="E214" s="49"/>
      <c r="F214" s="49"/>
      <c r="G214" s="49"/>
    </row>
    <row r="215" spans="1:7" s="83" customFormat="1" ht="12.75">
      <c r="A215" s="82"/>
      <c r="B215" s="49"/>
      <c r="C215" s="49"/>
      <c r="D215" s="49"/>
      <c r="E215" s="49"/>
      <c r="F215" s="49"/>
      <c r="G215" s="49"/>
    </row>
    <row r="216" spans="1:7" s="83" customFormat="1" ht="12.75">
      <c r="A216" s="82"/>
      <c r="B216" s="49"/>
      <c r="C216" s="49"/>
      <c r="D216" s="49"/>
      <c r="E216" s="49"/>
      <c r="F216" s="49"/>
      <c r="G216" s="49"/>
    </row>
    <row r="217" spans="1:7" s="83" customFormat="1" ht="12.75">
      <c r="A217" s="82"/>
      <c r="B217" s="49"/>
      <c r="C217" s="49"/>
      <c r="D217" s="49"/>
      <c r="E217" s="49"/>
      <c r="F217" s="49"/>
      <c r="G217" s="49"/>
    </row>
    <row r="218" spans="1:7" s="83" customFormat="1" ht="12.75">
      <c r="A218" s="82"/>
      <c r="B218" s="49"/>
      <c r="C218" s="49"/>
      <c r="D218" s="49"/>
      <c r="E218" s="49"/>
      <c r="F218" s="49"/>
      <c r="G218" s="49"/>
    </row>
    <row r="219" spans="1:7" s="83" customFormat="1" ht="12.75">
      <c r="A219" s="82"/>
      <c r="B219" s="49"/>
      <c r="C219" s="49"/>
      <c r="D219" s="49"/>
      <c r="E219" s="49"/>
      <c r="F219" s="49"/>
      <c r="G219" s="49"/>
    </row>
    <row r="220" spans="1:7" s="83" customFormat="1" ht="12.75">
      <c r="A220" s="82"/>
      <c r="B220" s="49"/>
      <c r="C220" s="49"/>
      <c r="D220" s="49"/>
      <c r="E220" s="49"/>
      <c r="F220" s="49"/>
      <c r="G220" s="49"/>
    </row>
    <row r="221" spans="1:7" s="83" customFormat="1" ht="12.75">
      <c r="A221" s="82"/>
      <c r="B221" s="49"/>
      <c r="C221" s="49"/>
      <c r="D221" s="49"/>
      <c r="E221" s="49"/>
      <c r="F221" s="49"/>
      <c r="G221" s="49"/>
    </row>
    <row r="222" spans="1:7" s="83" customFormat="1" ht="12.75">
      <c r="A222" s="82"/>
      <c r="B222" s="49"/>
      <c r="C222" s="49"/>
      <c r="D222" s="49"/>
      <c r="E222" s="49"/>
      <c r="F222" s="49"/>
      <c r="G222" s="49"/>
    </row>
    <row r="223" spans="1:7" s="83" customFormat="1" ht="12.75">
      <c r="A223" s="82"/>
      <c r="B223" s="49"/>
      <c r="C223" s="49"/>
      <c r="D223" s="49"/>
      <c r="E223" s="49"/>
      <c r="F223" s="49"/>
      <c r="G223" s="49"/>
    </row>
    <row r="224" spans="1:7" s="83" customFormat="1" ht="12.75">
      <c r="A224" s="82"/>
      <c r="B224" s="49"/>
      <c r="C224" s="49"/>
      <c r="D224" s="49"/>
      <c r="E224" s="49"/>
      <c r="F224" s="49"/>
      <c r="G224" s="49"/>
    </row>
    <row r="225" spans="1:7" s="83" customFormat="1" ht="12.75">
      <c r="A225" s="82"/>
      <c r="B225" s="49"/>
      <c r="C225" s="49"/>
      <c r="D225" s="49"/>
      <c r="E225" s="49"/>
      <c r="F225" s="49"/>
      <c r="G225" s="49"/>
    </row>
    <row r="226" spans="1:7" s="83" customFormat="1" ht="12.75">
      <c r="A226" s="82"/>
      <c r="B226" s="49"/>
      <c r="C226" s="49"/>
      <c r="D226" s="49"/>
      <c r="E226" s="49"/>
      <c r="F226" s="49"/>
      <c r="G226" s="49"/>
    </row>
    <row r="227" spans="1:7" s="83" customFormat="1" ht="12.75">
      <c r="A227" s="82"/>
      <c r="B227" s="49"/>
      <c r="C227" s="49"/>
      <c r="D227" s="49"/>
      <c r="E227" s="49"/>
      <c r="F227" s="49"/>
      <c r="G227" s="49"/>
    </row>
    <row r="228" spans="1:7" s="83" customFormat="1" ht="12.75">
      <c r="A228" s="82"/>
      <c r="B228" s="49"/>
      <c r="C228" s="49"/>
      <c r="D228" s="49"/>
      <c r="E228" s="49"/>
      <c r="F228" s="49"/>
      <c r="G228" s="49"/>
    </row>
    <row r="229" spans="1:7" s="83" customFormat="1" ht="12.75">
      <c r="A229" s="82"/>
      <c r="B229" s="49"/>
      <c r="C229" s="49"/>
      <c r="D229" s="49"/>
      <c r="E229" s="49"/>
      <c r="F229" s="49"/>
      <c r="G229" s="49"/>
    </row>
    <row r="230" spans="1:7" s="83" customFormat="1" ht="12.75">
      <c r="A230" s="82"/>
      <c r="B230" s="49"/>
      <c r="C230" s="49"/>
      <c r="D230" s="49"/>
      <c r="E230" s="49"/>
      <c r="F230" s="49"/>
      <c r="G230" s="49"/>
    </row>
    <row r="231" spans="1:7" s="83" customFormat="1" ht="12.75">
      <c r="A231" s="82"/>
      <c r="B231" s="49"/>
      <c r="C231" s="49"/>
      <c r="D231" s="49"/>
      <c r="E231" s="49"/>
      <c r="F231" s="49"/>
      <c r="G231" s="49"/>
    </row>
    <row r="232" spans="1:7" s="83" customFormat="1" ht="12.75">
      <c r="A232" s="82"/>
      <c r="B232" s="49"/>
      <c r="C232" s="49"/>
      <c r="D232" s="49"/>
      <c r="E232" s="49"/>
      <c r="F232" s="49"/>
      <c r="G232" s="49"/>
    </row>
    <row r="233" spans="1:7" s="83" customFormat="1" ht="12.75">
      <c r="A233" s="82"/>
      <c r="B233" s="49"/>
      <c r="C233" s="49"/>
      <c r="D233" s="49"/>
      <c r="E233" s="49"/>
      <c r="F233" s="49"/>
      <c r="G233" s="49"/>
    </row>
    <row r="234" spans="1:7" s="83" customFormat="1" ht="12.75">
      <c r="A234" s="82"/>
      <c r="B234" s="49"/>
      <c r="C234" s="49"/>
      <c r="D234" s="49"/>
      <c r="E234" s="49"/>
      <c r="F234" s="49"/>
      <c r="G234" s="49"/>
    </row>
    <row r="235" spans="1:7" s="83" customFormat="1" ht="12.75">
      <c r="A235" s="82"/>
      <c r="B235" s="49"/>
      <c r="C235" s="49"/>
      <c r="D235" s="49"/>
      <c r="E235" s="49"/>
      <c r="F235" s="49"/>
      <c r="G235" s="49"/>
    </row>
    <row r="236" spans="1:7" s="83" customFormat="1" ht="12.75">
      <c r="A236" s="82"/>
      <c r="B236" s="49"/>
      <c r="C236" s="49"/>
      <c r="D236" s="49"/>
      <c r="E236" s="49"/>
      <c r="F236" s="49"/>
      <c r="G236" s="49"/>
    </row>
    <row r="237" spans="1:7" s="83" customFormat="1" ht="12.75">
      <c r="A237" s="82"/>
      <c r="B237" s="49"/>
      <c r="C237" s="49"/>
      <c r="D237" s="49"/>
      <c r="E237" s="49"/>
      <c r="F237" s="49"/>
      <c r="G237" s="49"/>
    </row>
    <row r="238" spans="1:7" s="83" customFormat="1" ht="12.75">
      <c r="A238" s="82"/>
      <c r="B238" s="49"/>
      <c r="C238" s="49"/>
      <c r="D238" s="49"/>
      <c r="E238" s="49"/>
      <c r="F238" s="49"/>
      <c r="G238" s="49"/>
    </row>
    <row r="239" spans="1:7" s="83" customFormat="1" ht="12.75">
      <c r="A239" s="82"/>
      <c r="B239" s="49"/>
      <c r="C239" s="49"/>
      <c r="D239" s="49"/>
      <c r="E239" s="49"/>
      <c r="F239" s="49"/>
      <c r="G239" s="49"/>
    </row>
    <row r="240" spans="1:7" s="83" customFormat="1" ht="12.75">
      <c r="A240" s="82"/>
      <c r="B240" s="49"/>
      <c r="C240" s="49"/>
      <c r="D240" s="49"/>
      <c r="E240" s="49"/>
      <c r="F240" s="49"/>
      <c r="G240" s="49"/>
    </row>
    <row r="241" spans="1:7" s="83" customFormat="1" ht="12.75">
      <c r="A241" s="82"/>
      <c r="B241" s="49"/>
      <c r="C241" s="49"/>
      <c r="D241" s="49"/>
      <c r="E241" s="49"/>
      <c r="F241" s="49"/>
      <c r="G241" s="49"/>
    </row>
    <row r="242" spans="1:7" s="83" customFormat="1" ht="12.75">
      <c r="A242" s="82"/>
      <c r="B242" s="49"/>
      <c r="C242" s="49"/>
      <c r="D242" s="49"/>
      <c r="E242" s="49"/>
      <c r="F242" s="49"/>
      <c r="G242" s="49"/>
    </row>
    <row r="243" spans="1:7" s="83" customFormat="1" ht="12.75">
      <c r="A243" s="82"/>
      <c r="B243" s="49"/>
      <c r="C243" s="49"/>
      <c r="D243" s="49"/>
      <c r="E243" s="49"/>
      <c r="F243" s="49"/>
      <c r="G243" s="49"/>
    </row>
    <row r="244" spans="1:7" s="83" customFormat="1" ht="12.75">
      <c r="A244" s="82"/>
      <c r="B244" s="49"/>
      <c r="C244" s="49"/>
      <c r="D244" s="49"/>
      <c r="E244" s="49"/>
      <c r="F244" s="49"/>
      <c r="G244" s="49"/>
    </row>
    <row r="245" spans="1:7" s="83" customFormat="1" ht="12.75">
      <c r="A245" s="82"/>
      <c r="B245" s="49"/>
      <c r="C245" s="49"/>
      <c r="D245" s="49"/>
      <c r="E245" s="49"/>
      <c r="F245" s="49"/>
      <c r="G245" s="49"/>
    </row>
    <row r="246" spans="1:7" s="83" customFormat="1" ht="12.75">
      <c r="A246" s="82"/>
      <c r="B246" s="49"/>
      <c r="C246" s="49"/>
      <c r="D246" s="49"/>
      <c r="E246" s="16"/>
      <c r="F246" s="16"/>
      <c r="G246" s="49"/>
    </row>
  </sheetData>
  <sheetProtection password="EA98" sheet="1" objects="1" scenarios="1" formatColumns="0" selectLockedCells="1"/>
  <mergeCells count="51"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C2:F2"/>
    <mergeCell ref="E8:G8"/>
    <mergeCell ref="E9:G9"/>
    <mergeCell ref="E10:G10"/>
    <mergeCell ref="C3:F3"/>
    <mergeCell ref="B6:G6"/>
    <mergeCell ref="E11:G11"/>
    <mergeCell ref="E12:G12"/>
    <mergeCell ref="D15:G15"/>
    <mergeCell ref="B19:C19"/>
    <mergeCell ref="G17:G18"/>
    <mergeCell ref="B16:G16"/>
    <mergeCell ref="D19:E19"/>
    <mergeCell ref="F19:G19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F26:G26"/>
    <mergeCell ref="D23:E23"/>
    <mergeCell ref="B43:E43"/>
    <mergeCell ref="B22:C22"/>
    <mergeCell ref="B26:C26"/>
    <mergeCell ref="D26:E26"/>
    <mergeCell ref="B25:C25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88" customWidth="1"/>
    <col min="2" max="2" width="25.83203125" style="89" customWidth="1"/>
    <col min="3" max="3" width="5.5" style="89" customWidth="1"/>
    <col min="4" max="4" width="56.16015625" style="89" customWidth="1"/>
    <col min="5" max="5" width="22.5" style="89" customWidth="1"/>
    <col min="6" max="6" width="23.16015625" style="89" customWidth="1"/>
    <col min="7" max="7" width="21.5" style="89" customWidth="1"/>
    <col min="8" max="8" width="25.5" style="153" customWidth="1"/>
    <col min="9" max="9" width="0" style="153" hidden="1" customWidth="1"/>
    <col min="10" max="16384" width="12.83203125" style="153" customWidth="1"/>
  </cols>
  <sheetData>
    <row r="1" spans="8:9" ht="54.75" customHeight="1">
      <c r="H1" s="116" t="s">
        <v>99</v>
      </c>
      <c r="I1" s="18"/>
    </row>
    <row r="2" spans="2:9" ht="54.75" customHeight="1">
      <c r="B2" s="500" t="str">
        <f>IF(SI_1!G51&gt;0,"LA COMPILAZIONE DI QUESTA APPENDICE E' OBBLIGATORIA","")</f>
        <v>LA COMPILAZIONE DI QUESTA APPENDICE E' OBBLIGATORIA</v>
      </c>
      <c r="C2" s="500"/>
      <c r="D2" s="500"/>
      <c r="E2" s="500"/>
      <c r="F2" s="500"/>
      <c r="G2" s="500"/>
      <c r="H2" s="116"/>
      <c r="I2" s="18"/>
    </row>
    <row r="3" spans="1:9" ht="26.25" customHeight="1" thickBot="1">
      <c r="A3" s="111"/>
      <c r="B3" s="107"/>
      <c r="C3" s="107"/>
      <c r="D3" s="108" t="e">
        <f>#REF!</f>
        <v>#REF!</v>
      </c>
      <c r="E3" s="107"/>
      <c r="F3" s="107"/>
      <c r="G3" s="107"/>
      <c r="H3" s="117"/>
      <c r="I3" s="18"/>
    </row>
    <row r="4" spans="2:9" ht="12">
      <c r="B4" s="90"/>
      <c r="C4" s="90"/>
      <c r="D4" s="90"/>
      <c r="E4" s="90"/>
      <c r="F4" s="90"/>
      <c r="G4" s="90"/>
      <c r="H4" s="118"/>
      <c r="I4" s="18"/>
    </row>
    <row r="5" spans="1:9" ht="15">
      <c r="A5" s="91"/>
      <c r="B5" s="92"/>
      <c r="C5" s="93"/>
      <c r="D5" s="92"/>
      <c r="E5" s="92"/>
      <c r="G5" s="119" t="s">
        <v>46</v>
      </c>
      <c r="H5" s="118"/>
      <c r="I5" s="18"/>
    </row>
    <row r="6" spans="1:9" ht="17.25" customHeight="1">
      <c r="A6" s="91" t="s">
        <v>84</v>
      </c>
      <c r="B6" s="94" t="s">
        <v>124</v>
      </c>
      <c r="C6" s="95"/>
      <c r="G6" s="102"/>
      <c r="H6" s="118"/>
      <c r="I6" s="18"/>
    </row>
    <row r="7" spans="1:9" ht="20.25" customHeight="1">
      <c r="A7" s="91"/>
      <c r="C7" s="95"/>
      <c r="D7" s="92" t="s">
        <v>35</v>
      </c>
      <c r="G7" s="124"/>
      <c r="H7" s="501" t="str">
        <f>IF(SUM(G7:G9)&lt;&gt;SI_1!G51,"LA SOMMA DEI VALORI DEVE ESSERE UGUALE A "&amp;SI_1!G51,"")</f>
        <v>LA SOMMA DEI VALORI DEVE ESSERE UGUALE A 1</v>
      </c>
      <c r="I7" s="18"/>
    </row>
    <row r="8" spans="1:9" ht="20.25" customHeight="1">
      <c r="A8" s="91"/>
      <c r="C8" s="95"/>
      <c r="D8" s="92" t="s">
        <v>36</v>
      </c>
      <c r="G8" s="124"/>
      <c r="H8" s="501"/>
      <c r="I8" s="18"/>
    </row>
    <row r="9" spans="1:9" ht="20.25" customHeight="1">
      <c r="A9" s="91"/>
      <c r="C9" s="95"/>
      <c r="D9" s="92" t="s">
        <v>37</v>
      </c>
      <c r="G9" s="124"/>
      <c r="H9" s="501"/>
      <c r="I9" s="134"/>
    </row>
    <row r="10" spans="1:9" ht="17.25" customHeight="1">
      <c r="A10" s="91"/>
      <c r="B10" s="92"/>
      <c r="C10" s="93"/>
      <c r="D10" s="92"/>
      <c r="E10" s="92"/>
      <c r="G10" s="99"/>
      <c r="H10" s="118"/>
      <c r="I10" s="18"/>
    </row>
    <row r="11" spans="1:9" ht="20.25" customHeight="1">
      <c r="A11" s="91" t="s">
        <v>85</v>
      </c>
      <c r="B11" s="120" t="s">
        <v>130</v>
      </c>
      <c r="C11" s="93"/>
      <c r="D11" s="92"/>
      <c r="E11" s="92"/>
      <c r="G11" s="124"/>
      <c r="H11" s="503" t="str">
        <f>IF(SI_1!G51=0,"",IF(AND(G11&lt;=SI_1!G51,G11&gt;0),"","IL VALORE INSERITO DEVE ESSERE &lt;= "&amp;SI_1!G51&amp;" E MAGGIORE DI 0"))</f>
        <v>IL VALORE INSERITO DEVE ESSERE &lt;= 1 E MAGGIORE DI 0</v>
      </c>
      <c r="I11" s="18"/>
    </row>
    <row r="12" spans="1:9" ht="17.25" customHeight="1">
      <c r="A12" s="91"/>
      <c r="B12" s="92"/>
      <c r="C12" s="93"/>
      <c r="D12" s="92"/>
      <c r="E12" s="92"/>
      <c r="G12" s="99"/>
      <c r="H12" s="504"/>
      <c r="I12" s="18"/>
    </row>
    <row r="13" spans="1:9" ht="15" customHeight="1">
      <c r="A13" s="91" t="s">
        <v>92</v>
      </c>
      <c r="B13" s="96" t="s">
        <v>38</v>
      </c>
      <c r="C13" s="93"/>
      <c r="D13" s="92"/>
      <c r="E13" s="92"/>
      <c r="G13" s="99"/>
      <c r="H13" s="118"/>
      <c r="I13" s="18"/>
    </row>
    <row r="14" spans="1:9" ht="20.25" customHeight="1">
      <c r="A14" s="97"/>
      <c r="C14" s="93"/>
      <c r="D14" s="92" t="s">
        <v>39</v>
      </c>
      <c r="E14" s="92"/>
      <c r="G14" s="124"/>
      <c r="H14" s="502" t="str">
        <f>IF(SUM(G14:G17)&lt;&gt;SI_1!G51,"LA SOMMA DEI VALORI DEVE ESSERE UGUALE A "&amp;SI_1!G51,"")</f>
        <v>LA SOMMA DEI VALORI DEVE ESSERE UGUALE A 1</v>
      </c>
      <c r="I14" s="18"/>
    </row>
    <row r="15" spans="1:9" ht="20.25" customHeight="1">
      <c r="A15" s="97"/>
      <c r="C15" s="98"/>
      <c r="D15" s="99" t="s">
        <v>40</v>
      </c>
      <c r="E15" s="99"/>
      <c r="G15" s="124"/>
      <c r="H15" s="502"/>
      <c r="I15" s="18"/>
    </row>
    <row r="16" spans="1:9" ht="20.25" customHeight="1">
      <c r="A16" s="100"/>
      <c r="C16" s="101"/>
      <c r="D16" s="101" t="s">
        <v>41</v>
      </c>
      <c r="E16" s="101"/>
      <c r="G16" s="125"/>
      <c r="H16" s="502"/>
      <c r="I16" s="18"/>
    </row>
    <row r="17" spans="1:9" ht="20.25" customHeight="1">
      <c r="A17" s="100"/>
      <c r="C17" s="101"/>
      <c r="D17" s="101" t="s">
        <v>42</v>
      </c>
      <c r="E17" s="101"/>
      <c r="G17" s="125"/>
      <c r="H17" s="502"/>
      <c r="I17" s="18"/>
    </row>
    <row r="18" spans="1:9" ht="15" customHeight="1">
      <c r="A18" s="97"/>
      <c r="B18" s="92"/>
      <c r="C18" s="92"/>
      <c r="D18" s="92"/>
      <c r="E18" s="92"/>
      <c r="G18" s="92"/>
      <c r="H18" s="121"/>
      <c r="I18" s="18"/>
    </row>
    <row r="19" spans="1:9" ht="20.25" customHeight="1">
      <c r="A19" s="97" t="s">
        <v>93</v>
      </c>
      <c r="B19" s="505" t="s">
        <v>131</v>
      </c>
      <c r="C19" s="506"/>
      <c r="D19" s="506"/>
      <c r="E19" s="506"/>
      <c r="F19" s="506"/>
      <c r="G19" s="124"/>
      <c r="H19" s="503" t="str">
        <f>IF(SI_1!G51=0,"",IF(AND(G19&lt;=SI_1!G51,G19&gt;0),"","IL VALORE INSERITO DEVE ESSERE &lt;= "&amp;SI_1!G51&amp;" E MAGGIORE DI 0"))</f>
        <v>IL VALORE INSERITO DEVE ESSERE &lt;= 1 E MAGGIORE DI 0</v>
      </c>
      <c r="I19" s="18"/>
    </row>
    <row r="20" spans="1:9" ht="33.75" customHeight="1">
      <c r="A20" s="97"/>
      <c r="B20" s="506"/>
      <c r="C20" s="506"/>
      <c r="D20" s="506"/>
      <c r="E20" s="506"/>
      <c r="F20" s="506"/>
      <c r="G20" s="92"/>
      <c r="H20" s="504"/>
      <c r="I20" s="18"/>
    </row>
    <row r="21" spans="1:9" ht="15" customHeight="1">
      <c r="A21" s="97"/>
      <c r="B21" s="96" t="s">
        <v>132</v>
      </c>
      <c r="C21" s="92"/>
      <c r="D21" s="92"/>
      <c r="E21" s="92"/>
      <c r="G21" s="92"/>
      <c r="H21" s="121"/>
      <c r="I21" s="18"/>
    </row>
    <row r="22" spans="1:9" ht="20.25" customHeight="1">
      <c r="A22" s="97"/>
      <c r="B22" s="92"/>
      <c r="C22" s="92"/>
      <c r="D22" s="92" t="s">
        <v>43</v>
      </c>
      <c r="E22" s="92"/>
      <c r="G22" s="124"/>
      <c r="H22" s="502">
        <f>IF(SUM(G22:G24)&lt;&gt;G19,"LA SOMMA DEI VALORI DEVE ESSERE UGUALE A "&amp;IF(G19&lt;&gt;0,G19,0),"")</f>
      </c>
      <c r="I22" s="18"/>
    </row>
    <row r="23" spans="1:9" ht="20.25" customHeight="1">
      <c r="A23" s="97"/>
      <c r="B23" s="92"/>
      <c r="C23" s="92"/>
      <c r="D23" s="92" t="s">
        <v>44</v>
      </c>
      <c r="E23" s="92"/>
      <c r="G23" s="124"/>
      <c r="H23" s="502"/>
      <c r="I23" s="18"/>
    </row>
    <row r="24" spans="1:9" ht="20.25" customHeight="1">
      <c r="A24" s="97"/>
      <c r="B24" s="92"/>
      <c r="C24" s="92"/>
      <c r="D24" s="92" t="s">
        <v>45</v>
      </c>
      <c r="E24" s="92"/>
      <c r="G24" s="124"/>
      <c r="H24" s="502"/>
      <c r="I24" s="18">
        <f>SUM(G22:G24,G19,G14:G17,G11,G7:G9)</f>
        <v>0</v>
      </c>
    </row>
    <row r="25" spans="1:9" ht="15" customHeight="1">
      <c r="A25" s="97"/>
      <c r="B25" s="92"/>
      <c r="C25" s="92"/>
      <c r="D25" s="92"/>
      <c r="E25" s="92"/>
      <c r="F25" s="92"/>
      <c r="G25" s="92"/>
      <c r="H25" s="121"/>
      <c r="I25" s="18"/>
    </row>
    <row r="26" spans="1:9" s="154" customFormat="1" ht="15" customHeight="1">
      <c r="A26" s="97"/>
      <c r="B26" s="92"/>
      <c r="C26" s="92"/>
      <c r="D26" s="92"/>
      <c r="E26" s="92"/>
      <c r="F26" s="92"/>
      <c r="G26" s="92"/>
      <c r="H26" s="122"/>
      <c r="I26" s="51"/>
    </row>
    <row r="27" spans="1:9" ht="14.25">
      <c r="A27" s="109"/>
      <c r="B27" s="110"/>
      <c r="C27" s="110"/>
      <c r="D27" s="110"/>
      <c r="E27" s="110"/>
      <c r="F27" s="110"/>
      <c r="G27" s="110"/>
      <c r="H27" s="123"/>
      <c r="I27" s="18"/>
    </row>
    <row r="28" spans="1:8" ht="14.25">
      <c r="A28" s="97"/>
      <c r="B28" s="92"/>
      <c r="C28" s="92"/>
      <c r="D28" s="92"/>
      <c r="E28" s="92"/>
      <c r="F28" s="92"/>
      <c r="G28" s="92"/>
      <c r="H28" s="92"/>
    </row>
    <row r="29" spans="1:8" ht="14.25">
      <c r="A29" s="97"/>
      <c r="B29" s="92"/>
      <c r="C29" s="92"/>
      <c r="D29" s="92"/>
      <c r="E29" s="92"/>
      <c r="F29" s="92"/>
      <c r="G29" s="92"/>
      <c r="H29" s="92"/>
    </row>
    <row r="30" spans="1:8" ht="14.25">
      <c r="A30" s="97"/>
      <c r="B30" s="92"/>
      <c r="C30" s="92"/>
      <c r="D30" s="92"/>
      <c r="E30" s="92"/>
      <c r="F30" s="92"/>
      <c r="G30" s="92"/>
      <c r="H30" s="92"/>
    </row>
    <row r="31" spans="1:8" ht="14.25">
      <c r="A31" s="97"/>
      <c r="B31" s="92"/>
      <c r="C31" s="92"/>
      <c r="D31" s="92"/>
      <c r="E31" s="92"/>
      <c r="F31" s="92"/>
      <c r="G31" s="92"/>
      <c r="H31" s="92"/>
    </row>
    <row r="32" spans="1:8" ht="14.25">
      <c r="A32" s="97"/>
      <c r="B32" s="92"/>
      <c r="C32" s="92"/>
      <c r="D32" s="92"/>
      <c r="E32" s="92"/>
      <c r="F32" s="92"/>
      <c r="G32" s="92"/>
      <c r="H32" s="92"/>
    </row>
    <row r="33" spans="1:8" ht="14.25">
      <c r="A33" s="97"/>
      <c r="B33" s="92"/>
      <c r="C33" s="92"/>
      <c r="D33" s="92"/>
      <c r="E33" s="92"/>
      <c r="F33" s="92"/>
      <c r="G33" s="92"/>
      <c r="H33" s="92"/>
    </row>
    <row r="34" spans="1:8" ht="23.25" customHeight="1">
      <c r="A34" s="97"/>
      <c r="B34" s="92"/>
      <c r="C34" s="92"/>
      <c r="D34" s="92"/>
      <c r="E34" s="92"/>
      <c r="F34" s="92"/>
      <c r="G34" s="92"/>
      <c r="H34" s="92"/>
    </row>
    <row r="35" spans="1:8" ht="23.25" customHeight="1">
      <c r="A35" s="97"/>
      <c r="B35" s="92"/>
      <c r="C35" s="92"/>
      <c r="D35" s="92"/>
      <c r="E35" s="92"/>
      <c r="F35" s="92"/>
      <c r="G35" s="92"/>
      <c r="H35" s="92"/>
    </row>
    <row r="36" spans="1:8" ht="23.25" customHeight="1">
      <c r="A36" s="97"/>
      <c r="B36" s="92"/>
      <c r="C36" s="92"/>
      <c r="D36" s="92"/>
      <c r="E36" s="92"/>
      <c r="F36" s="92"/>
      <c r="G36" s="92"/>
      <c r="H36" s="92"/>
    </row>
    <row r="37" spans="1:8" ht="23.25" customHeight="1">
      <c r="A37" s="97"/>
      <c r="B37" s="92"/>
      <c r="C37" s="92"/>
      <c r="D37" s="92"/>
      <c r="E37" s="92"/>
      <c r="F37" s="92"/>
      <c r="G37" s="92"/>
      <c r="H37" s="92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33">
      <selection activeCell="F37" sqref="F37"/>
    </sheetView>
  </sheetViews>
  <sheetFormatPr defaultColWidth="12.83203125" defaultRowHeight="10.5"/>
  <cols>
    <col min="1" max="1" width="6.83203125" style="437" customWidth="1"/>
    <col min="2" max="2" width="25.83203125" style="445" customWidth="1"/>
    <col min="3" max="3" width="5.5" style="445" customWidth="1"/>
    <col min="4" max="4" width="56.16015625" style="445" customWidth="1"/>
    <col min="5" max="5" width="22.5" style="445" customWidth="1"/>
    <col min="6" max="6" width="23.16015625" style="445" customWidth="1"/>
    <col min="7" max="7" width="21.5" style="445" customWidth="1"/>
    <col min="8" max="8" width="37" style="153" customWidth="1"/>
    <col min="9" max="9" width="4.16015625" style="156" hidden="1" customWidth="1"/>
    <col min="10" max="10" width="11.16015625" style="153" customWidth="1"/>
    <col min="11" max="16384" width="12.83203125" style="153" customWidth="1"/>
  </cols>
  <sheetData>
    <row r="1" spans="2:9" ht="62.25" customHeight="1">
      <c r="B1" s="438"/>
      <c r="C1" s="438"/>
      <c r="D1" s="438"/>
      <c r="E1" s="438"/>
      <c r="F1" s="438"/>
      <c r="G1" s="438"/>
      <c r="H1" s="116" t="s">
        <v>99</v>
      </c>
      <c r="I1" s="115"/>
    </row>
    <row r="2" spans="1:9" ht="26.25" customHeight="1" thickBot="1">
      <c r="A2" s="439"/>
      <c r="B2" s="440"/>
      <c r="C2" s="440"/>
      <c r="D2" s="108" t="e">
        <f>#REF!</f>
        <v>#REF!</v>
      </c>
      <c r="E2" s="440"/>
      <c r="F2" s="440"/>
      <c r="G2" s="440"/>
      <c r="H2" s="117"/>
      <c r="I2" s="115"/>
    </row>
    <row r="3" spans="2:9" ht="15">
      <c r="B3" s="103"/>
      <c r="C3" s="103"/>
      <c r="D3" s="103"/>
      <c r="E3" s="103"/>
      <c r="F3" s="103"/>
      <c r="G3" s="103"/>
      <c r="H3" s="118"/>
      <c r="I3" s="115"/>
    </row>
    <row r="4" spans="2:9" ht="15" hidden="1">
      <c r="B4" s="99"/>
      <c r="C4" s="98"/>
      <c r="D4" s="99"/>
      <c r="E4" s="99"/>
      <c r="F4" s="119" t="s">
        <v>47</v>
      </c>
      <c r="G4" s="99"/>
      <c r="H4" s="118"/>
      <c r="I4" s="115"/>
    </row>
    <row r="5" spans="2:9" ht="15" hidden="1">
      <c r="B5" s="99"/>
      <c r="C5" s="98"/>
      <c r="D5" s="99"/>
      <c r="E5" s="99"/>
      <c r="F5" s="126"/>
      <c r="G5" s="99"/>
      <c r="H5" s="118"/>
      <c r="I5" s="115"/>
    </row>
    <row r="6" spans="1:9" ht="17.25" customHeight="1" hidden="1">
      <c r="A6" s="437" t="s">
        <v>84</v>
      </c>
      <c r="B6" s="104" t="s">
        <v>116</v>
      </c>
      <c r="C6" s="441"/>
      <c r="D6" s="438"/>
      <c r="E6" s="438"/>
      <c r="F6" s="124"/>
      <c r="G6" s="438"/>
      <c r="H6" s="118"/>
      <c r="I6" s="115"/>
    </row>
    <row r="7" spans="2:9" ht="17.25" customHeight="1" hidden="1">
      <c r="B7" s="99"/>
      <c r="C7" s="98"/>
      <c r="D7" s="99"/>
      <c r="E7" s="99"/>
      <c r="F7" s="99"/>
      <c r="G7" s="99"/>
      <c r="H7" s="118"/>
      <c r="I7" s="115"/>
    </row>
    <row r="8" spans="1:9" ht="15" customHeight="1" hidden="1">
      <c r="A8" s="437" t="s">
        <v>85</v>
      </c>
      <c r="B8" s="136" t="s">
        <v>117</v>
      </c>
      <c r="C8" s="98"/>
      <c r="D8" s="99"/>
      <c r="E8" s="99"/>
      <c r="F8" s="124"/>
      <c r="G8" s="99"/>
      <c r="H8" s="118"/>
      <c r="I8" s="115"/>
    </row>
    <row r="9" spans="2:9" ht="15" customHeight="1" hidden="1">
      <c r="B9" s="137"/>
      <c r="C9" s="98"/>
      <c r="D9" s="99"/>
      <c r="E9" s="99"/>
      <c r="F9" s="99"/>
      <c r="G9" s="99"/>
      <c r="H9" s="118"/>
      <c r="I9" s="115"/>
    </row>
    <row r="10" spans="2:9" ht="17.25" customHeight="1" hidden="1">
      <c r="B10" s="99"/>
      <c r="C10" s="98"/>
      <c r="D10" s="99"/>
      <c r="E10" s="99"/>
      <c r="F10" s="119" t="s">
        <v>75</v>
      </c>
      <c r="G10" s="119" t="s">
        <v>76</v>
      </c>
      <c r="H10" s="118"/>
      <c r="I10" s="115"/>
    </row>
    <row r="11" spans="1:14" ht="20.25" customHeight="1" hidden="1">
      <c r="A11" s="437" t="s">
        <v>92</v>
      </c>
      <c r="B11" s="106" t="s">
        <v>115</v>
      </c>
      <c r="C11" s="98"/>
      <c r="D11" s="99"/>
      <c r="E11" s="99"/>
      <c r="F11" s="86"/>
      <c r="G11" s="86"/>
      <c r="H11" s="442" t="str">
        <f>IF(I11=0,"RISPOSTA OBBLIGATORIA","")</f>
        <v>RISPOSTA OBBLIGATORIA</v>
      </c>
      <c r="I11" s="115">
        <v>0</v>
      </c>
      <c r="N11" s="155"/>
    </row>
    <row r="12" spans="2:9" ht="15" customHeight="1" hidden="1">
      <c r="B12" s="99"/>
      <c r="C12" s="99"/>
      <c r="D12" s="99"/>
      <c r="E12" s="99"/>
      <c r="F12" s="99"/>
      <c r="G12" s="99"/>
      <c r="H12" s="121"/>
      <c r="I12" s="115"/>
    </row>
    <row r="13" spans="2:9" ht="15" customHeight="1" hidden="1">
      <c r="B13" s="513" t="s">
        <v>129</v>
      </c>
      <c r="C13" s="514"/>
      <c r="D13" s="515"/>
      <c r="E13" s="124"/>
      <c r="F13" s="516" t="str">
        <f>IF(E13:E22=0,"RISPOSTA OBBLIGATORIA","")</f>
        <v>RISPOSTA OBBLIGATORIA</v>
      </c>
      <c r="G13" s="517"/>
      <c r="H13" s="518"/>
      <c r="I13" s="115"/>
    </row>
    <row r="14" spans="2:9" ht="15" customHeight="1" hidden="1">
      <c r="B14" s="514"/>
      <c r="C14" s="514"/>
      <c r="D14" s="515"/>
      <c r="E14" s="139"/>
      <c r="F14" s="519"/>
      <c r="G14" s="520"/>
      <c r="H14" s="521"/>
      <c r="I14" s="58"/>
    </row>
    <row r="15" spans="1:9" ht="15" customHeight="1" hidden="1">
      <c r="A15" s="140"/>
      <c r="B15" s="514"/>
      <c r="C15" s="514"/>
      <c r="D15" s="515"/>
      <c r="E15" s="139"/>
      <c r="F15" s="519"/>
      <c r="G15" s="520"/>
      <c r="H15" s="521"/>
      <c r="I15" s="58"/>
    </row>
    <row r="16" spans="1:9" ht="15" customHeight="1" hidden="1">
      <c r="A16" s="140"/>
      <c r="B16" s="514"/>
      <c r="C16" s="514"/>
      <c r="D16" s="515"/>
      <c r="E16" s="139"/>
      <c r="F16" s="519"/>
      <c r="G16" s="520"/>
      <c r="H16" s="521"/>
      <c r="I16" s="58"/>
    </row>
    <row r="17" spans="1:9" ht="15" customHeight="1" hidden="1">
      <c r="A17" s="140"/>
      <c r="B17" s="514"/>
      <c r="C17" s="514"/>
      <c r="D17" s="515"/>
      <c r="E17" s="139"/>
      <c r="F17" s="519"/>
      <c r="G17" s="520"/>
      <c r="H17" s="521"/>
      <c r="I17" s="58"/>
    </row>
    <row r="18" spans="1:9" ht="15" customHeight="1" hidden="1">
      <c r="A18" s="140"/>
      <c r="B18" s="514"/>
      <c r="C18" s="514"/>
      <c r="D18" s="515"/>
      <c r="E18" s="139"/>
      <c r="F18" s="519"/>
      <c r="G18" s="520"/>
      <c r="H18" s="521"/>
      <c r="I18" s="58"/>
    </row>
    <row r="19" spans="1:9" ht="15" customHeight="1" hidden="1">
      <c r="A19" s="140"/>
      <c r="B19" s="514"/>
      <c r="C19" s="514"/>
      <c r="D19" s="515"/>
      <c r="E19" s="139"/>
      <c r="F19" s="519"/>
      <c r="G19" s="520"/>
      <c r="H19" s="521"/>
      <c r="I19" s="58"/>
    </row>
    <row r="20" spans="1:10" s="154" customFormat="1" ht="15" customHeight="1" hidden="1">
      <c r="A20" s="140"/>
      <c r="B20" s="514"/>
      <c r="C20" s="514"/>
      <c r="D20" s="515"/>
      <c r="E20" s="139"/>
      <c r="F20" s="519"/>
      <c r="G20" s="520"/>
      <c r="H20" s="521"/>
      <c r="I20" s="135"/>
      <c r="J20" s="153"/>
    </row>
    <row r="21" spans="1:9" ht="15" customHeight="1" hidden="1">
      <c r="A21" s="140"/>
      <c r="B21" s="514"/>
      <c r="C21" s="514"/>
      <c r="D21" s="515"/>
      <c r="E21" s="139"/>
      <c r="F21" s="519"/>
      <c r="G21" s="520"/>
      <c r="H21" s="521"/>
      <c r="I21" s="58"/>
    </row>
    <row r="22" spans="1:9" ht="15" customHeight="1" hidden="1">
      <c r="A22" s="140"/>
      <c r="B22" s="514"/>
      <c r="C22" s="514"/>
      <c r="D22" s="515"/>
      <c r="E22" s="139"/>
      <c r="F22" s="519"/>
      <c r="G22" s="520"/>
      <c r="H22" s="521"/>
      <c r="I22" s="58"/>
    </row>
    <row r="23" spans="1:9" ht="15" customHeight="1" hidden="1">
      <c r="A23" s="140"/>
      <c r="B23" s="140"/>
      <c r="C23" s="140"/>
      <c r="D23" s="140"/>
      <c r="E23" s="140"/>
      <c r="F23" s="140"/>
      <c r="G23" s="140"/>
      <c r="H23" s="138"/>
      <c r="I23" s="58"/>
    </row>
    <row r="24" spans="2:9" ht="15" customHeight="1">
      <c r="B24" s="438"/>
      <c r="C24" s="438"/>
      <c r="D24" s="438"/>
      <c r="E24" s="438"/>
      <c r="F24" s="119" t="s">
        <v>75</v>
      </c>
      <c r="G24" s="119" t="s">
        <v>76</v>
      </c>
      <c r="H24" s="118"/>
      <c r="I24" s="115"/>
    </row>
    <row r="25" spans="1:9" ht="20.25" customHeight="1">
      <c r="A25" s="437" t="s">
        <v>93</v>
      </c>
      <c r="B25" s="106" t="s">
        <v>98</v>
      </c>
      <c r="C25" s="99"/>
      <c r="D25" s="127"/>
      <c r="E25" s="127"/>
      <c r="F25" s="145"/>
      <c r="G25" s="145"/>
      <c r="H25" s="442">
        <f>IF(I25=0,"RISPOSTA OBBLIGATORIA","")</f>
      </c>
      <c r="I25" s="115">
        <v>2</v>
      </c>
    </row>
    <row r="26" spans="2:9" ht="15" customHeight="1">
      <c r="B26" s="102"/>
      <c r="C26" s="102"/>
      <c r="D26" s="102"/>
      <c r="E26" s="102"/>
      <c r="F26" s="446"/>
      <c r="G26" s="446"/>
      <c r="H26" s="118"/>
      <c r="I26" s="115"/>
    </row>
    <row r="27" spans="1:14" ht="20.25" customHeight="1">
      <c r="A27" s="437" t="s">
        <v>86</v>
      </c>
      <c r="B27" s="128" t="s">
        <v>48</v>
      </c>
      <c r="C27" s="102"/>
      <c r="D27" s="102"/>
      <c r="E27" s="102"/>
      <c r="F27" s="86"/>
      <c r="G27" s="86"/>
      <c r="H27" s="442">
        <f>IF(I27=0,"RISPOSTA OBBLIGATORIA","")</f>
      </c>
      <c r="I27" s="115">
        <v>1</v>
      </c>
      <c r="N27" s="155"/>
    </row>
    <row r="28" spans="2:9" ht="15" customHeight="1">
      <c r="B28" s="102"/>
      <c r="C28" s="102"/>
      <c r="D28" s="102"/>
      <c r="E28" s="102"/>
      <c r="F28" s="438"/>
      <c r="G28" s="438"/>
      <c r="H28" s="118"/>
      <c r="I28" s="115"/>
    </row>
    <row r="29" spans="1:14" ht="43.5" customHeight="1">
      <c r="A29" s="437" t="s">
        <v>87</v>
      </c>
      <c r="B29" s="507" t="s">
        <v>121</v>
      </c>
      <c r="C29" s="522"/>
      <c r="D29" s="522"/>
      <c r="E29" s="522"/>
      <c r="F29" s="86"/>
      <c r="G29" s="86"/>
      <c r="H29" s="442">
        <f>IF(I29=0,"RISPOSTA OBBLIGATORIA","")</f>
      </c>
      <c r="I29" s="115">
        <v>1</v>
      </c>
      <c r="N29" s="155"/>
    </row>
    <row r="30" spans="2:9" ht="15" customHeight="1">
      <c r="B30" s="102"/>
      <c r="C30" s="102"/>
      <c r="D30" s="102"/>
      <c r="E30" s="102"/>
      <c r="F30" s="438"/>
      <c r="G30" s="438"/>
      <c r="H30" s="118"/>
      <c r="I30" s="115"/>
    </row>
    <row r="31" spans="1:14" ht="27" customHeight="1">
      <c r="A31" s="437" t="s">
        <v>88</v>
      </c>
      <c r="B31" s="524" t="s">
        <v>49</v>
      </c>
      <c r="C31" s="525"/>
      <c r="D31" s="525"/>
      <c r="E31" s="525"/>
      <c r="F31" s="86"/>
      <c r="G31" s="86"/>
      <c r="H31" s="442">
        <f>IF(I31=0,"RISPOSTA OBBLIGATORIA","")</f>
      </c>
      <c r="I31" s="115">
        <v>1</v>
      </c>
      <c r="N31" s="155"/>
    </row>
    <row r="32" spans="2:9" ht="15" customHeight="1">
      <c r="B32" s="99"/>
      <c r="C32" s="102"/>
      <c r="D32" s="102"/>
      <c r="E32" s="102"/>
      <c r="F32" s="438"/>
      <c r="G32" s="438"/>
      <c r="H32" s="118"/>
      <c r="I32" s="115"/>
    </row>
    <row r="33" spans="1:14" ht="29.25" customHeight="1">
      <c r="A33" s="437" t="s">
        <v>90</v>
      </c>
      <c r="B33" s="524" t="s">
        <v>50</v>
      </c>
      <c r="C33" s="525"/>
      <c r="D33" s="525"/>
      <c r="E33" s="525"/>
      <c r="F33" s="86"/>
      <c r="G33" s="86"/>
      <c r="H33" s="442">
        <f>IF(I33=0,"RISPOSTA OBBLIGATORIA","")</f>
      </c>
      <c r="I33" s="115">
        <v>1</v>
      </c>
      <c r="N33" s="155"/>
    </row>
    <row r="34" spans="2:9" ht="15" customHeight="1">
      <c r="B34" s="99"/>
      <c r="C34" s="102"/>
      <c r="D34" s="102"/>
      <c r="E34" s="102"/>
      <c r="F34" s="438"/>
      <c r="G34" s="438"/>
      <c r="H34" s="118"/>
      <c r="I34" s="115"/>
    </row>
    <row r="35" spans="1:14" ht="20.25" customHeight="1">
      <c r="A35" s="437" t="s">
        <v>91</v>
      </c>
      <c r="B35" s="128" t="s">
        <v>51</v>
      </c>
      <c r="C35" s="102"/>
      <c r="D35" s="102"/>
      <c r="E35" s="102"/>
      <c r="F35" s="86"/>
      <c r="G35" s="86"/>
      <c r="H35" s="442">
        <f>IF(I35=0,"RISPOSTA OBBLIGATORIA","")</f>
      </c>
      <c r="I35" s="115">
        <v>2</v>
      </c>
      <c r="N35" s="155"/>
    </row>
    <row r="36" spans="2:9" ht="15" customHeight="1">
      <c r="B36" s="102"/>
      <c r="C36" s="106" t="s">
        <v>52</v>
      </c>
      <c r="D36" s="102"/>
      <c r="E36" s="102"/>
      <c r="F36" s="119" t="s">
        <v>46</v>
      </c>
      <c r="G36" s="438"/>
      <c r="H36" s="118"/>
      <c r="I36" s="115"/>
    </row>
    <row r="37" spans="2:9" ht="15" customHeight="1">
      <c r="B37" s="102"/>
      <c r="C37" s="158">
        <v>11</v>
      </c>
      <c r="D37" s="99" t="s">
        <v>111</v>
      </c>
      <c r="E37" s="102"/>
      <c r="F37" s="124"/>
      <c r="G37" s="495">
        <f>IF(AND(I35=1,F37=0,F38=0,F39=0,F40=0),"IMMETTERE UN VALORE PER ALMENO UNA DELLE TIPOLOGIE DI ISTITUZIONE","")</f>
      </c>
      <c r="H37" s="509"/>
      <c r="I37" s="115"/>
    </row>
    <row r="38" spans="2:9" ht="15" customHeight="1">
      <c r="B38" s="102"/>
      <c r="C38" s="158">
        <v>12</v>
      </c>
      <c r="D38" s="99" t="s">
        <v>112</v>
      </c>
      <c r="E38" s="102"/>
      <c r="F38" s="124"/>
      <c r="G38" s="510"/>
      <c r="H38" s="509"/>
      <c r="I38" s="115"/>
    </row>
    <row r="39" spans="2:9" ht="15" customHeight="1">
      <c r="B39" s="102"/>
      <c r="C39" s="158">
        <v>13</v>
      </c>
      <c r="D39" s="99" t="s">
        <v>113</v>
      </c>
      <c r="E39" s="102"/>
      <c r="F39" s="124"/>
      <c r="G39" s="510"/>
      <c r="H39" s="509"/>
      <c r="I39" s="115"/>
    </row>
    <row r="40" spans="2:9" ht="15" customHeight="1">
      <c r="B40" s="102"/>
      <c r="C40" s="158">
        <v>14</v>
      </c>
      <c r="D40" s="99" t="s">
        <v>114</v>
      </c>
      <c r="E40" s="102"/>
      <c r="F40" s="124"/>
      <c r="G40" s="510"/>
      <c r="H40" s="509"/>
      <c r="I40" s="115"/>
    </row>
    <row r="41" spans="2:9" ht="15" customHeight="1">
      <c r="B41" s="102"/>
      <c r="C41" s="102"/>
      <c r="D41" s="102"/>
      <c r="E41" s="102"/>
      <c r="F41" s="438"/>
      <c r="G41" s="438"/>
      <c r="H41" s="118"/>
      <c r="I41" s="115"/>
    </row>
    <row r="42" spans="2:9" ht="15" customHeight="1">
      <c r="B42" s="102"/>
      <c r="C42" s="102"/>
      <c r="D42" s="102"/>
      <c r="E42" s="102"/>
      <c r="F42" s="119" t="s">
        <v>75</v>
      </c>
      <c r="G42" s="119" t="s">
        <v>76</v>
      </c>
      <c r="H42" s="118"/>
      <c r="I42" s="115"/>
    </row>
    <row r="43" spans="1:14" ht="20.25" customHeight="1">
      <c r="A43" s="437" t="s">
        <v>94</v>
      </c>
      <c r="B43" s="128" t="s">
        <v>53</v>
      </c>
      <c r="C43" s="102"/>
      <c r="D43" s="102"/>
      <c r="E43" s="102"/>
      <c r="F43" s="86"/>
      <c r="G43" s="86"/>
      <c r="H43" s="442">
        <f>IF(I43=0,"RISPOSTA OBBLIGATORIA","")</f>
      </c>
      <c r="I43" s="115">
        <v>1</v>
      </c>
      <c r="N43" s="155"/>
    </row>
    <row r="44" spans="2:9" ht="15" customHeight="1">
      <c r="B44" s="102"/>
      <c r="C44" s="102"/>
      <c r="D44" s="102"/>
      <c r="E44" s="102"/>
      <c r="F44" s="438"/>
      <c r="G44" s="438"/>
      <c r="H44" s="118"/>
      <c r="I44" s="115"/>
    </row>
    <row r="45" spans="1:14" ht="20.25" customHeight="1">
      <c r="A45" s="437" t="s">
        <v>100</v>
      </c>
      <c r="B45" s="128" t="s">
        <v>133</v>
      </c>
      <c r="C45" s="102"/>
      <c r="D45" s="102"/>
      <c r="E45" s="102"/>
      <c r="F45" s="86"/>
      <c r="G45" s="86"/>
      <c r="H45" s="442">
        <f>IF(I45=0,"RISPOSTA OBBLIGATORIA","")</f>
      </c>
      <c r="I45" s="115">
        <v>1</v>
      </c>
      <c r="N45" s="155"/>
    </row>
    <row r="46" spans="2:9" ht="15" customHeight="1">
      <c r="B46" s="102"/>
      <c r="C46" s="102"/>
      <c r="D46" s="102"/>
      <c r="E46" s="102"/>
      <c r="F46" s="438"/>
      <c r="G46" s="438"/>
      <c r="H46" s="118"/>
      <c r="I46" s="115"/>
    </row>
    <row r="47" spans="2:9" ht="15" customHeight="1">
      <c r="B47" s="102"/>
      <c r="C47" s="102"/>
      <c r="D47" s="102"/>
      <c r="E47" s="102"/>
      <c r="F47" s="119" t="s">
        <v>47</v>
      </c>
      <c r="G47" s="438"/>
      <c r="H47" s="118"/>
      <c r="I47" s="115"/>
    </row>
    <row r="48" spans="1:9" ht="33" customHeight="1">
      <c r="A48" s="437" t="s">
        <v>123</v>
      </c>
      <c r="B48" s="526" t="s">
        <v>194</v>
      </c>
      <c r="C48" s="522"/>
      <c r="D48" s="522"/>
      <c r="E48" s="523"/>
      <c r="F48" s="141">
        <v>43</v>
      </c>
      <c r="G48" s="511">
        <f>IF(F48=0,"RISPOSTA OBBLIGATORIA","")</f>
      </c>
      <c r="H48" s="512"/>
      <c r="I48" s="115"/>
    </row>
    <row r="49" spans="2:9" ht="15" customHeight="1">
      <c r="B49" s="102"/>
      <c r="C49" s="102"/>
      <c r="D49" s="102"/>
      <c r="E49" s="102"/>
      <c r="F49" s="438"/>
      <c r="G49" s="438"/>
      <c r="H49" s="118"/>
      <c r="I49" s="115"/>
    </row>
    <row r="50" spans="2:9" ht="15" customHeight="1">
      <c r="B50" s="102"/>
      <c r="C50" s="102"/>
      <c r="D50" s="102"/>
      <c r="E50" s="102"/>
      <c r="F50" s="119" t="s">
        <v>46</v>
      </c>
      <c r="G50" s="438"/>
      <c r="H50" s="118"/>
      <c r="I50" s="115"/>
    </row>
    <row r="51" spans="1:9" ht="15" customHeight="1">
      <c r="A51" s="437" t="s">
        <v>33</v>
      </c>
      <c r="B51" s="104" t="s">
        <v>55</v>
      </c>
      <c r="C51" s="105"/>
      <c r="D51" s="102"/>
      <c r="E51" s="102"/>
      <c r="F51" s="124">
        <v>0</v>
      </c>
      <c r="G51" s="438"/>
      <c r="H51" s="118"/>
      <c r="I51" s="115"/>
    </row>
    <row r="52" spans="2:9" ht="15" customHeight="1">
      <c r="B52" s="102"/>
      <c r="C52" s="102"/>
      <c r="D52" s="102"/>
      <c r="E52" s="102"/>
      <c r="F52" s="438"/>
      <c r="G52" s="438"/>
      <c r="H52" s="118"/>
      <c r="I52" s="115"/>
    </row>
    <row r="53" spans="1:9" ht="15" customHeight="1">
      <c r="A53" s="437" t="s">
        <v>127</v>
      </c>
      <c r="B53" s="106" t="s">
        <v>56</v>
      </c>
      <c r="C53" s="102"/>
      <c r="D53" s="102"/>
      <c r="E53" s="102"/>
      <c r="F53" s="124">
        <v>0</v>
      </c>
      <c r="G53" s="438"/>
      <c r="H53" s="118"/>
      <c r="I53" s="115"/>
    </row>
    <row r="54" spans="2:9" ht="15" customHeight="1">
      <c r="B54" s="102"/>
      <c r="C54" s="102"/>
      <c r="D54" s="102"/>
      <c r="E54" s="102"/>
      <c r="F54" s="438"/>
      <c r="G54" s="438"/>
      <c r="H54" s="118"/>
      <c r="I54" s="115"/>
    </row>
    <row r="55" spans="1:9" ht="28.5" customHeight="1">
      <c r="A55" s="437" t="s">
        <v>128</v>
      </c>
      <c r="B55" s="507" t="s">
        <v>57</v>
      </c>
      <c r="C55" s="522"/>
      <c r="D55" s="522"/>
      <c r="E55" s="523"/>
      <c r="F55" s="124">
        <v>1</v>
      </c>
      <c r="G55" s="438"/>
      <c r="H55" s="118"/>
      <c r="I55" s="115"/>
    </row>
    <row r="56" spans="2:9" ht="15" customHeight="1">
      <c r="B56" s="438"/>
      <c r="C56" s="438"/>
      <c r="D56" s="438"/>
      <c r="E56" s="438"/>
      <c r="F56" s="112"/>
      <c r="G56" s="438"/>
      <c r="H56" s="118"/>
      <c r="I56" s="115"/>
    </row>
    <row r="57" spans="2:9" ht="15" customHeight="1">
      <c r="B57" s="438"/>
      <c r="C57" s="438"/>
      <c r="D57" s="438"/>
      <c r="E57" s="438"/>
      <c r="F57" s="119" t="s">
        <v>75</v>
      </c>
      <c r="G57" s="119" t="s">
        <v>76</v>
      </c>
      <c r="H57" s="118"/>
      <c r="I57" s="157"/>
    </row>
    <row r="58" spans="1:9" ht="20.25" customHeight="1">
      <c r="A58" s="437" t="s">
        <v>135</v>
      </c>
      <c r="B58" s="106" t="s">
        <v>195</v>
      </c>
      <c r="C58" s="438"/>
      <c r="D58" s="438"/>
      <c r="E58" s="438"/>
      <c r="F58" s="86"/>
      <c r="G58" s="86"/>
      <c r="H58" s="442">
        <f>IF(I58=0,"RISPOSTA OBBLIGATORIA","")</f>
      </c>
      <c r="I58" s="156">
        <v>1</v>
      </c>
    </row>
    <row r="59" spans="2:8" ht="20.25" customHeight="1">
      <c r="B59" s="106"/>
      <c r="C59" s="149" t="s">
        <v>203</v>
      </c>
      <c r="D59" s="149"/>
      <c r="E59" s="438"/>
      <c r="F59" s="99"/>
      <c r="G59" s="99"/>
      <c r="H59" s="442"/>
    </row>
    <row r="60" spans="2:9" ht="20.25" customHeight="1">
      <c r="B60" s="438">
        <v>22</v>
      </c>
      <c r="C60" s="128" t="s">
        <v>58</v>
      </c>
      <c r="D60" s="438"/>
      <c r="E60" s="438"/>
      <c r="F60" s="150"/>
      <c r="G60" s="150"/>
      <c r="H60" s="133">
        <f>IF(AND(I58=1,I60=0),"RISPOSTA OBBLIGATORIA","")</f>
      </c>
      <c r="I60" s="156">
        <v>1</v>
      </c>
    </row>
    <row r="61" spans="2:9" ht="46.5" customHeight="1">
      <c r="B61" s="447">
        <v>23</v>
      </c>
      <c r="C61" s="507" t="s">
        <v>125</v>
      </c>
      <c r="D61" s="507"/>
      <c r="E61" s="507"/>
      <c r="F61" s="448"/>
      <c r="G61" s="448"/>
      <c r="H61" s="133">
        <f>IF(AND(I58=1,I61=0),"RISPOSTA OBBLIGATORIA","")</f>
      </c>
      <c r="I61" s="156">
        <v>1</v>
      </c>
    </row>
    <row r="62" spans="2:8" ht="29.25" customHeight="1">
      <c r="B62" s="447"/>
      <c r="C62" s="508" t="s">
        <v>134</v>
      </c>
      <c r="D62" s="508"/>
      <c r="E62" s="146"/>
      <c r="F62" s="438"/>
      <c r="G62" s="438"/>
      <c r="H62" s="133"/>
    </row>
    <row r="63" spans="2:9" ht="42.75" customHeight="1">
      <c r="B63" s="447">
        <v>24</v>
      </c>
      <c r="C63" s="507" t="s">
        <v>204</v>
      </c>
      <c r="D63" s="507"/>
      <c r="E63" s="507"/>
      <c r="F63" s="448"/>
      <c r="G63" s="448"/>
      <c r="H63" s="133">
        <f>IF(AND(I58=2,I63=0),"RISPOSTA OBBLIGATORIA","")</f>
      </c>
      <c r="I63" s="156">
        <v>0</v>
      </c>
    </row>
    <row r="64" spans="1:9" ht="15">
      <c r="A64" s="443"/>
      <c r="B64" s="444"/>
      <c r="C64" s="444"/>
      <c r="D64" s="444"/>
      <c r="E64" s="444"/>
      <c r="F64" s="444"/>
      <c r="G64" s="444"/>
      <c r="H64" s="129"/>
      <c r="I64" s="156">
        <f>SUM(I25,I27,I29,I31,I33,I35,I43,I45,SUM(F37:F40,F48,F51,F53,F55),SUM(I58,I60,I61,I63))</f>
        <v>57</v>
      </c>
    </row>
  </sheetData>
  <sheetProtection password="EA98" sheet="1" objects="1" scenarios="1" formatColumns="0" selectLockedCells="1"/>
  <mergeCells count="12">
    <mergeCell ref="B33:E33"/>
    <mergeCell ref="B48:E48"/>
    <mergeCell ref="C61:E61"/>
    <mergeCell ref="C62:D62"/>
    <mergeCell ref="C63:E63"/>
    <mergeCell ref="G37:H40"/>
    <mergeCell ref="G48:H48"/>
    <mergeCell ref="B13:D22"/>
    <mergeCell ref="F13:H22"/>
    <mergeCell ref="B55:E55"/>
    <mergeCell ref="B29:E29"/>
    <mergeCell ref="B31:E31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N64"/>
  <sheetViews>
    <sheetView zoomScale="75" zoomScaleNormal="75" zoomScalePageLayoutView="0" workbookViewId="0" topLeftCell="A1">
      <selection activeCell="E13" sqref="E13"/>
    </sheetView>
  </sheetViews>
  <sheetFormatPr defaultColWidth="12.83203125" defaultRowHeight="10.5"/>
  <cols>
    <col min="1" max="1" width="6.83203125" style="437" customWidth="1"/>
    <col min="2" max="2" width="25.83203125" style="445" customWidth="1"/>
    <col min="3" max="3" width="5.5" style="445" customWidth="1"/>
    <col min="4" max="4" width="56.16015625" style="445" customWidth="1"/>
    <col min="5" max="5" width="22.5" style="445" customWidth="1"/>
    <col min="6" max="6" width="23.16015625" style="445" customWidth="1"/>
    <col min="7" max="7" width="21.5" style="445" customWidth="1"/>
    <col min="8" max="8" width="37" style="153" customWidth="1"/>
    <col min="9" max="9" width="6.83203125" style="156" hidden="1" customWidth="1"/>
    <col min="10" max="10" width="11.16015625" style="153" customWidth="1"/>
    <col min="11" max="16384" width="12.83203125" style="153" customWidth="1"/>
  </cols>
  <sheetData>
    <row r="1" spans="2:9" ht="62.25" customHeight="1">
      <c r="B1" s="438"/>
      <c r="C1" s="438"/>
      <c r="D1" s="438"/>
      <c r="E1" s="438"/>
      <c r="F1" s="438"/>
      <c r="G1" s="438"/>
      <c r="H1" s="116" t="s">
        <v>99</v>
      </c>
      <c r="I1" s="115"/>
    </row>
    <row r="2" spans="1:9" ht="26.25" customHeight="1" thickBot="1">
      <c r="A2" s="439"/>
      <c r="B2" s="440"/>
      <c r="C2" s="440"/>
      <c r="D2" s="108" t="e">
        <f>#REF!</f>
        <v>#REF!</v>
      </c>
      <c r="E2" s="440"/>
      <c r="F2" s="440"/>
      <c r="G2" s="440"/>
      <c r="H2" s="117"/>
      <c r="I2" s="115"/>
    </row>
    <row r="3" spans="2:9" ht="15">
      <c r="B3" s="103"/>
      <c r="C3" s="103"/>
      <c r="D3" s="103"/>
      <c r="E3" s="103"/>
      <c r="F3" s="103"/>
      <c r="G3" s="103"/>
      <c r="H3" s="118"/>
      <c r="I3" s="115"/>
    </row>
    <row r="4" spans="2:9" ht="15" hidden="1">
      <c r="B4" s="99"/>
      <c r="C4" s="98"/>
      <c r="D4" s="99"/>
      <c r="E4" s="99"/>
      <c r="F4" s="119" t="s">
        <v>47</v>
      </c>
      <c r="G4" s="99"/>
      <c r="H4" s="118"/>
      <c r="I4" s="115"/>
    </row>
    <row r="5" spans="2:9" ht="15" hidden="1">
      <c r="B5" s="99"/>
      <c r="C5" s="98"/>
      <c r="D5" s="99"/>
      <c r="E5" s="99"/>
      <c r="F5" s="126"/>
      <c r="G5" s="99"/>
      <c r="H5" s="118"/>
      <c r="I5" s="115"/>
    </row>
    <row r="6" spans="1:9" ht="17.25" customHeight="1" hidden="1">
      <c r="A6" s="437" t="s">
        <v>84</v>
      </c>
      <c r="B6" s="104" t="s">
        <v>116</v>
      </c>
      <c r="C6" s="441"/>
      <c r="D6" s="438"/>
      <c r="E6" s="438"/>
      <c r="F6" s="124"/>
      <c r="G6" s="438"/>
      <c r="H6" s="118"/>
      <c r="I6" s="115"/>
    </row>
    <row r="7" spans="2:9" ht="17.25" customHeight="1" hidden="1">
      <c r="B7" s="99"/>
      <c r="C7" s="98"/>
      <c r="D7" s="99"/>
      <c r="E7" s="99"/>
      <c r="F7" s="99"/>
      <c r="G7" s="99"/>
      <c r="H7" s="118"/>
      <c r="I7" s="115"/>
    </row>
    <row r="8" spans="1:9" ht="15" customHeight="1" hidden="1">
      <c r="A8" s="437" t="s">
        <v>85</v>
      </c>
      <c r="B8" s="136" t="s">
        <v>117</v>
      </c>
      <c r="C8" s="98"/>
      <c r="D8" s="99"/>
      <c r="E8" s="99"/>
      <c r="F8" s="124"/>
      <c r="G8" s="99"/>
      <c r="H8" s="118"/>
      <c r="I8" s="115"/>
    </row>
    <row r="9" spans="2:9" ht="15" customHeight="1" hidden="1">
      <c r="B9" s="137"/>
      <c r="C9" s="98"/>
      <c r="D9" s="99"/>
      <c r="E9" s="99"/>
      <c r="F9" s="99"/>
      <c r="G9" s="99"/>
      <c r="H9" s="118"/>
      <c r="I9" s="115"/>
    </row>
    <row r="10" spans="2:9" ht="17.25" customHeight="1">
      <c r="B10" s="99"/>
      <c r="C10" s="98"/>
      <c r="D10" s="99"/>
      <c r="E10" s="99"/>
      <c r="F10" s="119" t="s">
        <v>75</v>
      </c>
      <c r="G10" s="119" t="s">
        <v>76</v>
      </c>
      <c r="H10" s="118"/>
      <c r="I10" s="115"/>
    </row>
    <row r="11" spans="1:14" ht="20.25" customHeight="1">
      <c r="A11" s="437" t="s">
        <v>92</v>
      </c>
      <c r="B11" s="106" t="s">
        <v>115</v>
      </c>
      <c r="C11" s="98"/>
      <c r="D11" s="99"/>
      <c r="E11" s="99"/>
      <c r="F11" s="86"/>
      <c r="G11" s="86"/>
      <c r="H11" s="442" t="str">
        <f>IF(I11=0,"RISPOSTA OBBLIGATORIA","")</f>
        <v>RISPOSTA OBBLIGATORIA</v>
      </c>
      <c r="I11" s="115">
        <v>0</v>
      </c>
      <c r="N11" s="155"/>
    </row>
    <row r="12" spans="2:9" ht="15" customHeight="1">
      <c r="B12" s="99"/>
      <c r="C12" s="99"/>
      <c r="D12" s="99"/>
      <c r="E12" s="99"/>
      <c r="F12" s="99"/>
      <c r="G12" s="99"/>
      <c r="H12" s="121"/>
      <c r="I12" s="115"/>
    </row>
    <row r="13" spans="2:9" ht="15" customHeight="1">
      <c r="B13" s="513" t="s">
        <v>129</v>
      </c>
      <c r="C13" s="514"/>
      <c r="D13" s="515"/>
      <c r="E13" s="124"/>
      <c r="F13" s="516" t="str">
        <f>IF(E13:E22=0,"RISPOSTA OBBLIGATORIA","")</f>
        <v>RISPOSTA OBBLIGATORIA</v>
      </c>
      <c r="G13" s="517"/>
      <c r="H13" s="518"/>
      <c r="I13" s="115"/>
    </row>
    <row r="14" spans="2:9" ht="15" customHeight="1">
      <c r="B14" s="514"/>
      <c r="C14" s="514"/>
      <c r="D14" s="515"/>
      <c r="E14" s="139"/>
      <c r="F14" s="519"/>
      <c r="G14" s="520"/>
      <c r="H14" s="521"/>
      <c r="I14" s="58"/>
    </row>
    <row r="15" spans="1:9" ht="15" customHeight="1">
      <c r="A15" s="140"/>
      <c r="B15" s="514"/>
      <c r="C15" s="514"/>
      <c r="D15" s="515"/>
      <c r="E15" s="139"/>
      <c r="F15" s="519"/>
      <c r="G15" s="520"/>
      <c r="H15" s="521"/>
      <c r="I15" s="58"/>
    </row>
    <row r="16" spans="1:9" ht="15" customHeight="1">
      <c r="A16" s="140"/>
      <c r="B16" s="514"/>
      <c r="C16" s="514"/>
      <c r="D16" s="515"/>
      <c r="E16" s="139"/>
      <c r="F16" s="519"/>
      <c r="G16" s="520"/>
      <c r="H16" s="521"/>
      <c r="I16" s="58"/>
    </row>
    <row r="17" spans="1:9" ht="15" customHeight="1">
      <c r="A17" s="140"/>
      <c r="B17" s="514"/>
      <c r="C17" s="514"/>
      <c r="D17" s="515"/>
      <c r="E17" s="139"/>
      <c r="F17" s="519"/>
      <c r="G17" s="520"/>
      <c r="H17" s="521"/>
      <c r="I17" s="58"/>
    </row>
    <row r="18" spans="1:9" ht="15" customHeight="1">
      <c r="A18" s="140"/>
      <c r="B18" s="514"/>
      <c r="C18" s="514"/>
      <c r="D18" s="515"/>
      <c r="E18" s="139"/>
      <c r="F18" s="519"/>
      <c r="G18" s="520"/>
      <c r="H18" s="521"/>
      <c r="I18" s="58"/>
    </row>
    <row r="19" spans="1:9" ht="15" customHeight="1">
      <c r="A19" s="140"/>
      <c r="B19" s="514"/>
      <c r="C19" s="514"/>
      <c r="D19" s="515"/>
      <c r="E19" s="139"/>
      <c r="F19" s="519"/>
      <c r="G19" s="520"/>
      <c r="H19" s="521"/>
      <c r="I19" s="58"/>
    </row>
    <row r="20" spans="1:10" s="154" customFormat="1" ht="15" customHeight="1">
      <c r="A20" s="140"/>
      <c r="B20" s="514"/>
      <c r="C20" s="514"/>
      <c r="D20" s="515"/>
      <c r="E20" s="139"/>
      <c r="F20" s="519"/>
      <c r="G20" s="520"/>
      <c r="H20" s="521"/>
      <c r="I20" s="135"/>
      <c r="J20" s="153"/>
    </row>
    <row r="21" spans="1:9" ht="15" customHeight="1">
      <c r="A21" s="140"/>
      <c r="B21" s="514"/>
      <c r="C21" s="514"/>
      <c r="D21" s="515"/>
      <c r="E21" s="139"/>
      <c r="F21" s="519"/>
      <c r="G21" s="520"/>
      <c r="H21" s="521"/>
      <c r="I21" s="58"/>
    </row>
    <row r="22" spans="1:9" ht="15" customHeight="1">
      <c r="A22" s="140"/>
      <c r="B22" s="514"/>
      <c r="C22" s="514"/>
      <c r="D22" s="515"/>
      <c r="E22" s="139"/>
      <c r="F22" s="519"/>
      <c r="G22" s="520"/>
      <c r="H22" s="521"/>
      <c r="I22" s="58"/>
    </row>
    <row r="23" spans="1:9" ht="15" customHeight="1">
      <c r="A23" s="140"/>
      <c r="B23" s="140"/>
      <c r="C23" s="140"/>
      <c r="D23" s="140"/>
      <c r="E23" s="140"/>
      <c r="F23" s="127"/>
      <c r="G23" s="127"/>
      <c r="H23" s="138"/>
      <c r="I23" s="58"/>
    </row>
    <row r="24" spans="2:9" ht="15" customHeight="1">
      <c r="B24" s="438"/>
      <c r="C24" s="438"/>
      <c r="D24" s="438"/>
      <c r="E24" s="438"/>
      <c r="F24" s="119" t="s">
        <v>75</v>
      </c>
      <c r="G24" s="119" t="s">
        <v>76</v>
      </c>
      <c r="H24" s="118"/>
      <c r="I24" s="115"/>
    </row>
    <row r="25" spans="1:9" ht="20.25" customHeight="1" hidden="1">
      <c r="A25" s="437" t="s">
        <v>93</v>
      </c>
      <c r="B25" s="106" t="s">
        <v>98</v>
      </c>
      <c r="C25" s="99"/>
      <c r="D25" s="127"/>
      <c r="E25" s="127"/>
      <c r="F25" s="450"/>
      <c r="G25" s="450"/>
      <c r="H25" s="442" t="str">
        <f>IF(I25=0,"RISPOSTA OBBLIGATORIA","")</f>
        <v>RISPOSTA OBBLIGATORIA</v>
      </c>
      <c r="I25" s="115">
        <v>0</v>
      </c>
    </row>
    <row r="26" spans="2:9" ht="15" customHeight="1" hidden="1">
      <c r="B26" s="438"/>
      <c r="C26" s="438"/>
      <c r="D26" s="438"/>
      <c r="E26" s="438"/>
      <c r="F26" s="451"/>
      <c r="G26" s="451"/>
      <c r="H26" s="118"/>
      <c r="I26" s="115"/>
    </row>
    <row r="27" spans="1:14" ht="20.25" customHeight="1" hidden="1">
      <c r="A27" s="437" t="s">
        <v>86</v>
      </c>
      <c r="B27" s="128" t="s">
        <v>48</v>
      </c>
      <c r="C27" s="102"/>
      <c r="D27" s="102"/>
      <c r="E27" s="102"/>
      <c r="F27" s="86"/>
      <c r="G27" s="86"/>
      <c r="H27" s="442" t="str">
        <f>IF(I27=0,"RISPOSTA OBBLIGATORIA","")</f>
        <v>RISPOSTA OBBLIGATORIA</v>
      </c>
      <c r="I27" s="115">
        <v>0</v>
      </c>
      <c r="N27" s="155"/>
    </row>
    <row r="28" spans="2:9" ht="15" customHeight="1" hidden="1">
      <c r="B28" s="102"/>
      <c r="C28" s="102"/>
      <c r="D28" s="102"/>
      <c r="E28" s="102"/>
      <c r="F28" s="438"/>
      <c r="G28" s="438"/>
      <c r="H28" s="118"/>
      <c r="I28" s="115"/>
    </row>
    <row r="29" spans="1:14" ht="43.5" customHeight="1">
      <c r="A29" s="437" t="s">
        <v>87</v>
      </c>
      <c r="B29" s="507" t="s">
        <v>121</v>
      </c>
      <c r="C29" s="522"/>
      <c r="D29" s="522"/>
      <c r="E29" s="522"/>
      <c r="F29" s="86"/>
      <c r="G29" s="86"/>
      <c r="H29" s="442" t="str">
        <f>IF(I29=0,"RISPOSTA OBBLIGATORIA","")</f>
        <v>RISPOSTA OBBLIGATORIA</v>
      </c>
      <c r="I29" s="115">
        <v>0</v>
      </c>
      <c r="N29" s="155"/>
    </row>
    <row r="30" spans="2:9" ht="15" customHeight="1">
      <c r="B30" s="102"/>
      <c r="C30" s="102"/>
      <c r="D30" s="102"/>
      <c r="E30" s="102"/>
      <c r="F30" s="438"/>
      <c r="G30" s="438"/>
      <c r="H30" s="118"/>
      <c r="I30" s="115"/>
    </row>
    <row r="31" spans="1:14" ht="27" customHeight="1">
      <c r="A31" s="437" t="s">
        <v>88</v>
      </c>
      <c r="B31" s="524" t="s">
        <v>49</v>
      </c>
      <c r="C31" s="525"/>
      <c r="D31" s="525"/>
      <c r="E31" s="525"/>
      <c r="F31" s="86"/>
      <c r="G31" s="86"/>
      <c r="H31" s="442" t="str">
        <f>IF(I31=0,"RISPOSTA OBBLIGATORIA","")</f>
        <v>RISPOSTA OBBLIGATORIA</v>
      </c>
      <c r="I31" s="115">
        <v>0</v>
      </c>
      <c r="N31" s="155"/>
    </row>
    <row r="32" spans="2:9" ht="15" customHeight="1">
      <c r="B32" s="99"/>
      <c r="C32" s="102"/>
      <c r="D32" s="102"/>
      <c r="E32" s="102"/>
      <c r="F32" s="438"/>
      <c r="G32" s="438"/>
      <c r="H32" s="118"/>
      <c r="I32" s="115"/>
    </row>
    <row r="33" spans="1:14" ht="29.25" customHeight="1">
      <c r="A33" s="437" t="s">
        <v>90</v>
      </c>
      <c r="B33" s="524" t="s">
        <v>50</v>
      </c>
      <c r="C33" s="525"/>
      <c r="D33" s="525"/>
      <c r="E33" s="525"/>
      <c r="F33" s="86"/>
      <c r="G33" s="86"/>
      <c r="H33" s="442" t="str">
        <f>IF(I33=0,"RISPOSTA OBBLIGATORIA","")</f>
        <v>RISPOSTA OBBLIGATORIA</v>
      </c>
      <c r="I33" s="115">
        <v>0</v>
      </c>
      <c r="N33" s="155"/>
    </row>
    <row r="34" spans="2:9" ht="15" customHeight="1">
      <c r="B34" s="99"/>
      <c r="C34" s="102"/>
      <c r="D34" s="102"/>
      <c r="E34" s="102"/>
      <c r="F34" s="438"/>
      <c r="G34" s="438"/>
      <c r="H34" s="118"/>
      <c r="I34" s="115"/>
    </row>
    <row r="35" spans="1:14" ht="20.25" customHeight="1">
      <c r="A35" s="437" t="s">
        <v>91</v>
      </c>
      <c r="B35" s="128" t="s">
        <v>51</v>
      </c>
      <c r="C35" s="102"/>
      <c r="D35" s="102"/>
      <c r="E35" s="102"/>
      <c r="F35" s="86"/>
      <c r="G35" s="86"/>
      <c r="H35" s="442" t="str">
        <f>IF(I35=0,"RISPOSTA OBBLIGATORIA","")</f>
        <v>RISPOSTA OBBLIGATORIA</v>
      </c>
      <c r="I35" s="115">
        <v>0</v>
      </c>
      <c r="N35" s="155"/>
    </row>
    <row r="36" spans="2:9" ht="15" customHeight="1">
      <c r="B36" s="102"/>
      <c r="C36" s="106" t="s">
        <v>52</v>
      </c>
      <c r="D36" s="102"/>
      <c r="E36" s="102"/>
      <c r="F36" s="119" t="s">
        <v>46</v>
      </c>
      <c r="G36" s="438"/>
      <c r="H36" s="118"/>
      <c r="I36" s="115"/>
    </row>
    <row r="37" spans="2:9" ht="15" customHeight="1">
      <c r="B37" s="102"/>
      <c r="C37" s="102">
        <v>11</v>
      </c>
      <c r="D37" s="99" t="s">
        <v>111</v>
      </c>
      <c r="E37" s="102"/>
      <c r="F37" s="124"/>
      <c r="G37" s="495">
        <f>IF(AND(I35=1,F37=0,F38=0,F39=0,F40=0),"IMMETTERE UN VALORE PER ALMENO UNA DELLE TIPOLOGIE DI ISTITUZIONE","")</f>
      </c>
      <c r="H37" s="509"/>
      <c r="I37" s="115"/>
    </row>
    <row r="38" spans="2:9" ht="15" customHeight="1">
      <c r="B38" s="102"/>
      <c r="C38" s="102">
        <v>12</v>
      </c>
      <c r="D38" s="99" t="s">
        <v>112</v>
      </c>
      <c r="E38" s="102"/>
      <c r="F38" s="124"/>
      <c r="G38" s="510"/>
      <c r="H38" s="509"/>
      <c r="I38" s="115"/>
    </row>
    <row r="39" spans="2:9" ht="15" customHeight="1">
      <c r="B39" s="102"/>
      <c r="C39" s="102">
        <v>13</v>
      </c>
      <c r="D39" s="99" t="s">
        <v>113</v>
      </c>
      <c r="E39" s="102"/>
      <c r="F39" s="124"/>
      <c r="G39" s="510"/>
      <c r="H39" s="509"/>
      <c r="I39" s="115"/>
    </row>
    <row r="40" spans="2:9" ht="15" customHeight="1">
      <c r="B40" s="102"/>
      <c r="C40" s="102">
        <v>14</v>
      </c>
      <c r="D40" s="99" t="s">
        <v>114</v>
      </c>
      <c r="E40" s="102"/>
      <c r="F40" s="124"/>
      <c r="G40" s="510"/>
      <c r="H40" s="509"/>
      <c r="I40" s="115"/>
    </row>
    <row r="41" spans="2:9" ht="15" customHeight="1">
      <c r="B41" s="102"/>
      <c r="C41" s="102"/>
      <c r="D41" s="102"/>
      <c r="E41" s="102"/>
      <c r="F41" s="438"/>
      <c r="G41" s="438"/>
      <c r="H41" s="118"/>
      <c r="I41" s="115"/>
    </row>
    <row r="42" spans="2:9" ht="15" customHeight="1">
      <c r="B42" s="102"/>
      <c r="C42" s="102"/>
      <c r="D42" s="102"/>
      <c r="E42" s="102"/>
      <c r="F42" s="119" t="s">
        <v>75</v>
      </c>
      <c r="G42" s="119" t="s">
        <v>76</v>
      </c>
      <c r="H42" s="118"/>
      <c r="I42" s="115"/>
    </row>
    <row r="43" spans="1:14" ht="20.25" customHeight="1">
      <c r="A43" s="437" t="s">
        <v>94</v>
      </c>
      <c r="B43" s="128" t="s">
        <v>53</v>
      </c>
      <c r="C43" s="102"/>
      <c r="D43" s="102"/>
      <c r="E43" s="102"/>
      <c r="F43" s="86"/>
      <c r="G43" s="86"/>
      <c r="H43" s="442" t="str">
        <f>IF(I43=0,"RISPOSTA OBBLIGATORIA","")</f>
        <v>RISPOSTA OBBLIGATORIA</v>
      </c>
      <c r="I43" s="115">
        <v>0</v>
      </c>
      <c r="N43" s="155"/>
    </row>
    <row r="44" spans="2:9" ht="15" customHeight="1">
      <c r="B44" s="102"/>
      <c r="C44" s="102"/>
      <c r="D44" s="102"/>
      <c r="E44" s="102"/>
      <c r="F44" s="438"/>
      <c r="G44" s="438"/>
      <c r="H44" s="118"/>
      <c r="I44" s="115"/>
    </row>
    <row r="45" spans="1:14" ht="20.25" customHeight="1">
      <c r="A45" s="437" t="s">
        <v>100</v>
      </c>
      <c r="B45" s="128" t="s">
        <v>133</v>
      </c>
      <c r="C45" s="102"/>
      <c r="D45" s="102"/>
      <c r="E45" s="102"/>
      <c r="F45" s="86"/>
      <c r="G45" s="86"/>
      <c r="H45" s="442" t="str">
        <f>IF(I45=0,"RISPOSTA OBBLIGATORIA","")</f>
        <v>RISPOSTA OBBLIGATORIA</v>
      </c>
      <c r="I45" s="115">
        <v>0</v>
      </c>
      <c r="N45" s="155"/>
    </row>
    <row r="46" spans="2:9" ht="15" customHeight="1">
      <c r="B46" s="102"/>
      <c r="C46" s="102"/>
      <c r="D46" s="102"/>
      <c r="E46" s="102"/>
      <c r="F46" s="438"/>
      <c r="G46" s="438"/>
      <c r="H46" s="118"/>
      <c r="I46" s="115"/>
    </row>
    <row r="47" spans="2:9" ht="15" customHeight="1">
      <c r="B47" s="102"/>
      <c r="C47" s="102"/>
      <c r="D47" s="102"/>
      <c r="E47" s="102"/>
      <c r="F47" s="119" t="s">
        <v>47</v>
      </c>
      <c r="G47" s="438"/>
      <c r="H47" s="118"/>
      <c r="I47" s="115"/>
    </row>
    <row r="48" spans="1:9" ht="33" customHeight="1">
      <c r="A48" s="437" t="s">
        <v>123</v>
      </c>
      <c r="B48" s="526" t="s">
        <v>194</v>
      </c>
      <c r="C48" s="522"/>
      <c r="D48" s="522"/>
      <c r="E48" s="523"/>
      <c r="F48" s="141"/>
      <c r="G48" s="511" t="str">
        <f>IF(F48=0,"RISPOSTA OBBLIGATORIA","")</f>
        <v>RISPOSTA OBBLIGATORIA</v>
      </c>
      <c r="H48" s="512"/>
      <c r="I48" s="115"/>
    </row>
    <row r="49" spans="2:9" ht="15" customHeight="1">
      <c r="B49" s="102"/>
      <c r="C49" s="102"/>
      <c r="D49" s="102"/>
      <c r="E49" s="102"/>
      <c r="F49" s="438"/>
      <c r="G49" s="438"/>
      <c r="H49" s="118"/>
      <c r="I49" s="115"/>
    </row>
    <row r="50" spans="2:9" ht="15" customHeight="1">
      <c r="B50" s="102"/>
      <c r="C50" s="102"/>
      <c r="D50" s="102"/>
      <c r="E50" s="102"/>
      <c r="F50" s="119" t="s">
        <v>46</v>
      </c>
      <c r="G50" s="438"/>
      <c r="H50" s="118"/>
      <c r="I50" s="115"/>
    </row>
    <row r="51" spans="1:9" ht="15" customHeight="1">
      <c r="A51" s="437" t="s">
        <v>33</v>
      </c>
      <c r="B51" s="104" t="s">
        <v>55</v>
      </c>
      <c r="C51" s="105"/>
      <c r="D51" s="102"/>
      <c r="E51" s="102"/>
      <c r="F51" s="124">
        <v>0</v>
      </c>
      <c r="G51" s="438"/>
      <c r="H51" s="118"/>
      <c r="I51" s="115"/>
    </row>
    <row r="52" spans="2:9" ht="15" customHeight="1">
      <c r="B52" s="102"/>
      <c r="C52" s="102"/>
      <c r="D52" s="102"/>
      <c r="E52" s="102"/>
      <c r="F52" s="438"/>
      <c r="G52" s="438"/>
      <c r="H52" s="118"/>
      <c r="I52" s="115"/>
    </row>
    <row r="53" spans="1:9" ht="15" customHeight="1" hidden="1">
      <c r="A53" s="437" t="s">
        <v>127</v>
      </c>
      <c r="B53" s="106" t="s">
        <v>56</v>
      </c>
      <c r="C53" s="102"/>
      <c r="D53" s="102"/>
      <c r="E53" s="102"/>
      <c r="F53" s="124">
        <v>0</v>
      </c>
      <c r="G53" s="438"/>
      <c r="H53" s="118"/>
      <c r="I53" s="115"/>
    </row>
    <row r="54" spans="2:9" ht="15" customHeight="1" hidden="1">
      <c r="B54" s="102"/>
      <c r="C54" s="102"/>
      <c r="D54" s="102"/>
      <c r="E54" s="102"/>
      <c r="F54" s="438"/>
      <c r="G54" s="438"/>
      <c r="H54" s="118"/>
      <c r="I54" s="115"/>
    </row>
    <row r="55" spans="1:9" ht="28.5" customHeight="1">
      <c r="A55" s="437" t="s">
        <v>128</v>
      </c>
      <c r="B55" s="507" t="s">
        <v>57</v>
      </c>
      <c r="C55" s="522"/>
      <c r="D55" s="522"/>
      <c r="E55" s="523"/>
      <c r="F55" s="124">
        <v>0</v>
      </c>
      <c r="G55" s="438"/>
      <c r="H55" s="118"/>
      <c r="I55" s="115"/>
    </row>
    <row r="56" spans="2:9" ht="15" customHeight="1">
      <c r="B56" s="438"/>
      <c r="C56" s="438"/>
      <c r="D56" s="438"/>
      <c r="E56" s="438"/>
      <c r="F56" s="112"/>
      <c r="G56" s="438"/>
      <c r="H56" s="118"/>
      <c r="I56" s="115"/>
    </row>
    <row r="57" spans="2:9" ht="15" customHeight="1">
      <c r="B57" s="438"/>
      <c r="C57" s="438"/>
      <c r="D57" s="438"/>
      <c r="E57" s="438"/>
      <c r="F57" s="119" t="s">
        <v>75</v>
      </c>
      <c r="G57" s="119" t="s">
        <v>76</v>
      </c>
      <c r="H57" s="118"/>
      <c r="I57" s="157"/>
    </row>
    <row r="58" spans="1:8" ht="20.25" customHeight="1" hidden="1">
      <c r="A58" s="437" t="s">
        <v>135</v>
      </c>
      <c r="B58" s="106" t="s">
        <v>195</v>
      </c>
      <c r="C58" s="438"/>
      <c r="D58" s="438"/>
      <c r="E58" s="438"/>
      <c r="F58" s="86"/>
      <c r="G58" s="86"/>
      <c r="H58" s="442" t="str">
        <f>IF(I58=0,"RISPOSTA OBBLIGATORIA","")</f>
        <v>RISPOSTA OBBLIGATORIA</v>
      </c>
    </row>
    <row r="59" spans="2:8" ht="20.25" customHeight="1" hidden="1">
      <c r="B59" s="106"/>
      <c r="C59" s="149" t="s">
        <v>203</v>
      </c>
      <c r="D59" s="149"/>
      <c r="E59" s="438"/>
      <c r="F59" s="112"/>
      <c r="G59" s="112"/>
      <c r="H59" s="442"/>
    </row>
    <row r="60" spans="2:8" ht="20.25" customHeight="1" hidden="1">
      <c r="B60" s="438">
        <v>22</v>
      </c>
      <c r="C60" s="128" t="s">
        <v>58</v>
      </c>
      <c r="D60" s="438"/>
      <c r="E60" s="438"/>
      <c r="F60" s="150"/>
      <c r="G60" s="150"/>
      <c r="H60" s="133">
        <f>IF(AND(I58=1,I60=0),"RISPOSTA OBBLIGATORIA","")</f>
      </c>
    </row>
    <row r="61" spans="2:8" ht="46.5" customHeight="1" hidden="1">
      <c r="B61" s="447">
        <v>23</v>
      </c>
      <c r="C61" s="507" t="s">
        <v>125</v>
      </c>
      <c r="D61" s="507"/>
      <c r="E61" s="507"/>
      <c r="F61" s="448"/>
      <c r="G61" s="448"/>
      <c r="H61" s="133">
        <f>IF(AND(I58=1,I61=0),"RISPOSTA OBBLIGATORIA","")</f>
      </c>
    </row>
    <row r="62" spans="2:8" ht="18.75" customHeight="1" hidden="1">
      <c r="B62" s="447"/>
      <c r="C62" s="508"/>
      <c r="D62" s="508"/>
      <c r="E62" s="146"/>
      <c r="F62" s="438"/>
      <c r="G62" s="449"/>
      <c r="H62" s="133"/>
    </row>
    <row r="63" spans="1:9" ht="31.5" customHeight="1">
      <c r="A63" s="437" t="s">
        <v>208</v>
      </c>
      <c r="B63" s="507" t="s">
        <v>204</v>
      </c>
      <c r="C63" s="527"/>
      <c r="D63" s="527"/>
      <c r="E63" s="528"/>
      <c r="F63" s="448"/>
      <c r="G63" s="448"/>
      <c r="H63" s="133">
        <f>IF(AND(I58=2,I63=0),"RISPOSTA OBBLIGATORIA","")</f>
      </c>
      <c r="I63" s="156">
        <v>0</v>
      </c>
    </row>
    <row r="64" spans="1:9" ht="15">
      <c r="A64" s="443"/>
      <c r="B64" s="444"/>
      <c r="C64" s="444"/>
      <c r="D64" s="444"/>
      <c r="E64" s="444"/>
      <c r="F64" s="444"/>
      <c r="G64" s="444"/>
      <c r="H64" s="129"/>
      <c r="I64" s="156">
        <f>SUM(I11,I27,I29,I31,I33,I35,I43,I45,I63,SUM(F37:F40,F48,F51,F53,F55))</f>
        <v>0</v>
      </c>
    </row>
  </sheetData>
  <sheetProtection password="EA98" sheet="1" objects="1" scenarios="1" formatColumns="0" selectLockedCells="1"/>
  <mergeCells count="12">
    <mergeCell ref="C61:E61"/>
    <mergeCell ref="C62:D62"/>
    <mergeCell ref="G37:H40"/>
    <mergeCell ref="G48:H48"/>
    <mergeCell ref="B63:E63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5 F53 F51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N64"/>
  <sheetViews>
    <sheetView zoomScale="75" zoomScaleNormal="75" zoomScalePageLayoutView="0" workbookViewId="0" topLeftCell="A1">
      <selection activeCell="F6" sqref="F6"/>
    </sheetView>
  </sheetViews>
  <sheetFormatPr defaultColWidth="12.83203125" defaultRowHeight="10.5"/>
  <cols>
    <col min="1" max="1" width="6.83203125" style="437" customWidth="1"/>
    <col min="2" max="2" width="25.83203125" style="445" customWidth="1"/>
    <col min="3" max="3" width="5.5" style="445" customWidth="1"/>
    <col min="4" max="4" width="56.16015625" style="445" customWidth="1"/>
    <col min="5" max="5" width="22.5" style="445" customWidth="1"/>
    <col min="6" max="6" width="23.16015625" style="445" customWidth="1"/>
    <col min="7" max="7" width="21.5" style="445" customWidth="1"/>
    <col min="8" max="8" width="37" style="153" customWidth="1"/>
    <col min="9" max="9" width="5.16015625" style="156" hidden="1" customWidth="1"/>
    <col min="10" max="10" width="11.16015625" style="153" customWidth="1"/>
    <col min="11" max="16384" width="12.83203125" style="153" customWidth="1"/>
  </cols>
  <sheetData>
    <row r="1" spans="2:9" ht="62.25" customHeight="1">
      <c r="B1" s="438"/>
      <c r="C1" s="438"/>
      <c r="D1" s="438"/>
      <c r="E1" s="438"/>
      <c r="F1" s="438"/>
      <c r="G1" s="438"/>
      <c r="H1" s="116" t="s">
        <v>99</v>
      </c>
      <c r="I1" s="115"/>
    </row>
    <row r="2" spans="1:9" ht="26.25" customHeight="1" thickBot="1">
      <c r="A2" s="439"/>
      <c r="B2" s="440"/>
      <c r="C2" s="440"/>
      <c r="D2" s="108" t="e">
        <f>#REF!</f>
        <v>#REF!</v>
      </c>
      <c r="E2" s="440"/>
      <c r="F2" s="440"/>
      <c r="G2" s="440"/>
      <c r="H2" s="117"/>
      <c r="I2" s="115"/>
    </row>
    <row r="3" spans="2:9" ht="15">
      <c r="B3" s="103"/>
      <c r="C3" s="103"/>
      <c r="D3" s="103"/>
      <c r="E3" s="103"/>
      <c r="F3" s="103"/>
      <c r="G3" s="103"/>
      <c r="H3" s="118"/>
      <c r="I3" s="115"/>
    </row>
    <row r="4" spans="2:9" ht="15">
      <c r="B4" s="99"/>
      <c r="C4" s="98"/>
      <c r="D4" s="99"/>
      <c r="E4" s="99"/>
      <c r="F4" s="119" t="s">
        <v>47</v>
      </c>
      <c r="G4" s="99"/>
      <c r="H4" s="118"/>
      <c r="I4" s="115"/>
    </row>
    <row r="5" spans="2:9" ht="15">
      <c r="B5" s="99"/>
      <c r="C5" s="98"/>
      <c r="D5" s="99"/>
      <c r="E5" s="99"/>
      <c r="F5" s="126"/>
      <c r="G5" s="99"/>
      <c r="H5" s="118"/>
      <c r="I5" s="115"/>
    </row>
    <row r="6" spans="1:9" ht="17.25" customHeight="1">
      <c r="A6" s="437" t="s">
        <v>84</v>
      </c>
      <c r="B6" s="104" t="s">
        <v>116</v>
      </c>
      <c r="C6" s="441"/>
      <c r="D6" s="438"/>
      <c r="E6" s="438"/>
      <c r="F6" s="124"/>
      <c r="G6" s="438"/>
      <c r="H6" s="118"/>
      <c r="I6" s="115"/>
    </row>
    <row r="7" spans="2:9" ht="17.25" customHeight="1">
      <c r="B7" s="99"/>
      <c r="C7" s="98"/>
      <c r="D7" s="99"/>
      <c r="E7" s="99"/>
      <c r="F7" s="99"/>
      <c r="G7" s="99"/>
      <c r="H7" s="118"/>
      <c r="I7" s="115"/>
    </row>
    <row r="8" spans="1:9" ht="15" customHeight="1">
      <c r="A8" s="437" t="s">
        <v>85</v>
      </c>
      <c r="B8" s="136" t="s">
        <v>117</v>
      </c>
      <c r="C8" s="98"/>
      <c r="D8" s="99"/>
      <c r="E8" s="99"/>
      <c r="F8" s="124"/>
      <c r="G8" s="99"/>
      <c r="H8" s="118"/>
      <c r="I8" s="115"/>
    </row>
    <row r="9" spans="2:9" ht="15" customHeight="1">
      <c r="B9" s="137"/>
      <c r="C9" s="98"/>
      <c r="D9" s="99"/>
      <c r="E9" s="99"/>
      <c r="F9" s="99"/>
      <c r="G9" s="99"/>
      <c r="H9" s="118"/>
      <c r="I9" s="115"/>
    </row>
    <row r="10" spans="2:9" ht="17.25" customHeight="1">
      <c r="B10" s="99"/>
      <c r="C10" s="98"/>
      <c r="D10" s="99"/>
      <c r="E10" s="99"/>
      <c r="F10" s="119" t="s">
        <v>75</v>
      </c>
      <c r="G10" s="119" t="s">
        <v>76</v>
      </c>
      <c r="H10" s="118"/>
      <c r="I10" s="115"/>
    </row>
    <row r="11" spans="1:14" ht="20.25" customHeight="1">
      <c r="A11" s="437" t="s">
        <v>92</v>
      </c>
      <c r="B11" s="106" t="s">
        <v>115</v>
      </c>
      <c r="C11" s="98"/>
      <c r="D11" s="99"/>
      <c r="E11" s="99"/>
      <c r="F11" s="86"/>
      <c r="G11" s="86"/>
      <c r="H11" s="442" t="str">
        <f>IF(I11=0,"RISPOSTA OBBLIGATORIA","")</f>
        <v>RISPOSTA OBBLIGATORIA</v>
      </c>
      <c r="I11" s="115">
        <v>0</v>
      </c>
      <c r="N11" s="155"/>
    </row>
    <row r="12" spans="2:9" ht="15" customHeight="1">
      <c r="B12" s="99"/>
      <c r="C12" s="99"/>
      <c r="D12" s="99"/>
      <c r="E12" s="99"/>
      <c r="F12" s="99"/>
      <c r="G12" s="99"/>
      <c r="H12" s="121"/>
      <c r="I12" s="115"/>
    </row>
    <row r="13" spans="2:9" ht="15" customHeight="1">
      <c r="B13" s="513" t="s">
        <v>129</v>
      </c>
      <c r="C13" s="514"/>
      <c r="D13" s="515"/>
      <c r="E13" s="124"/>
      <c r="F13" s="516" t="str">
        <f>IF(E13:E22=0,"RISPOSTA OBBLIGATORIA","")</f>
        <v>RISPOSTA OBBLIGATORIA</v>
      </c>
      <c r="G13" s="517"/>
      <c r="H13" s="518"/>
      <c r="I13" s="115"/>
    </row>
    <row r="14" spans="2:9" ht="15" customHeight="1">
      <c r="B14" s="514"/>
      <c r="C14" s="514"/>
      <c r="D14" s="515"/>
      <c r="E14" s="139"/>
      <c r="F14" s="519"/>
      <c r="G14" s="520"/>
      <c r="H14" s="521"/>
      <c r="I14" s="58"/>
    </row>
    <row r="15" spans="1:9" ht="15" customHeight="1">
      <c r="A15" s="140"/>
      <c r="B15" s="514"/>
      <c r="C15" s="514"/>
      <c r="D15" s="515"/>
      <c r="E15" s="139"/>
      <c r="F15" s="519"/>
      <c r="G15" s="520"/>
      <c r="H15" s="521"/>
      <c r="I15" s="58"/>
    </row>
    <row r="16" spans="1:9" ht="15" customHeight="1">
      <c r="A16" s="140"/>
      <c r="B16" s="514"/>
      <c r="C16" s="514"/>
      <c r="D16" s="515"/>
      <c r="E16" s="139"/>
      <c r="F16" s="519"/>
      <c r="G16" s="520"/>
      <c r="H16" s="521"/>
      <c r="I16" s="58"/>
    </row>
    <row r="17" spans="1:9" ht="15" customHeight="1">
      <c r="A17" s="140"/>
      <c r="B17" s="514"/>
      <c r="C17" s="514"/>
      <c r="D17" s="515"/>
      <c r="E17" s="139"/>
      <c r="F17" s="519"/>
      <c r="G17" s="520"/>
      <c r="H17" s="521"/>
      <c r="I17" s="58"/>
    </row>
    <row r="18" spans="1:9" ht="15" customHeight="1">
      <c r="A18" s="140"/>
      <c r="B18" s="514"/>
      <c r="C18" s="514"/>
      <c r="D18" s="515"/>
      <c r="E18" s="139"/>
      <c r="F18" s="519"/>
      <c r="G18" s="520"/>
      <c r="H18" s="521"/>
      <c r="I18" s="58"/>
    </row>
    <row r="19" spans="1:9" ht="15" customHeight="1">
      <c r="A19" s="140"/>
      <c r="B19" s="514"/>
      <c r="C19" s="514"/>
      <c r="D19" s="515"/>
      <c r="E19" s="139"/>
      <c r="F19" s="519"/>
      <c r="G19" s="520"/>
      <c r="H19" s="521"/>
      <c r="I19" s="58"/>
    </row>
    <row r="20" spans="1:10" s="154" customFormat="1" ht="15" customHeight="1">
      <c r="A20" s="140"/>
      <c r="B20" s="514"/>
      <c r="C20" s="514"/>
      <c r="D20" s="515"/>
      <c r="E20" s="139"/>
      <c r="F20" s="519"/>
      <c r="G20" s="520"/>
      <c r="H20" s="521"/>
      <c r="I20" s="135"/>
      <c r="J20" s="153"/>
    </row>
    <row r="21" spans="1:9" ht="15" customHeight="1">
      <c r="A21" s="140"/>
      <c r="B21" s="514"/>
      <c r="C21" s="514"/>
      <c r="D21" s="515"/>
      <c r="E21" s="139"/>
      <c r="F21" s="519"/>
      <c r="G21" s="520"/>
      <c r="H21" s="521"/>
      <c r="I21" s="58"/>
    </row>
    <row r="22" spans="1:9" ht="15" customHeight="1">
      <c r="A22" s="140"/>
      <c r="B22" s="514"/>
      <c r="C22" s="514"/>
      <c r="D22" s="515"/>
      <c r="E22" s="139"/>
      <c r="F22" s="519"/>
      <c r="G22" s="520"/>
      <c r="H22" s="521"/>
      <c r="I22" s="58"/>
    </row>
    <row r="23" spans="1:9" ht="15" customHeight="1">
      <c r="A23" s="140"/>
      <c r="B23" s="140"/>
      <c r="C23" s="140"/>
      <c r="D23" s="140"/>
      <c r="E23" s="140"/>
      <c r="F23" s="140"/>
      <c r="G23" s="140"/>
      <c r="H23" s="138"/>
      <c r="I23" s="58"/>
    </row>
    <row r="24" spans="2:9" ht="15" customHeight="1">
      <c r="B24" s="438"/>
      <c r="C24" s="438"/>
      <c r="D24" s="438"/>
      <c r="E24" s="438"/>
      <c r="F24" s="119" t="s">
        <v>75</v>
      </c>
      <c r="G24" s="119" t="s">
        <v>76</v>
      </c>
      <c r="H24" s="118"/>
      <c r="I24" s="115"/>
    </row>
    <row r="25" spans="1:9" ht="20.25" customHeight="1" hidden="1">
      <c r="A25" s="91" t="s">
        <v>93</v>
      </c>
      <c r="B25" s="106" t="s">
        <v>98</v>
      </c>
      <c r="C25" s="99"/>
      <c r="D25" s="127"/>
      <c r="E25" s="127"/>
      <c r="F25" s="145"/>
      <c r="G25" s="145"/>
      <c r="H25" s="142" t="str">
        <f>IF(I25=0,"RISPOSTA OBBLIGATORIA","")</f>
        <v>RISPOSTA OBBLIGATORIA</v>
      </c>
      <c r="I25" s="115">
        <v>0</v>
      </c>
    </row>
    <row r="26" spans="2:9" ht="15" customHeight="1" hidden="1">
      <c r="B26" s="102"/>
      <c r="C26" s="102"/>
      <c r="D26" s="102"/>
      <c r="E26" s="102"/>
      <c r="F26" s="446"/>
      <c r="G26" s="446"/>
      <c r="H26" s="118"/>
      <c r="I26" s="115"/>
    </row>
    <row r="27" spans="1:14" ht="20.25" customHeight="1" hidden="1">
      <c r="A27" s="437" t="s">
        <v>86</v>
      </c>
      <c r="B27" s="128" t="s">
        <v>48</v>
      </c>
      <c r="C27" s="102"/>
      <c r="D27" s="102"/>
      <c r="E27" s="102"/>
      <c r="F27" s="86"/>
      <c r="G27" s="86"/>
      <c r="H27" s="442" t="str">
        <f>IF(I27=0,"RISPOSTA OBBLIGATORIA","")</f>
        <v>RISPOSTA OBBLIGATORIA</v>
      </c>
      <c r="I27" s="115">
        <v>0</v>
      </c>
      <c r="N27" s="155"/>
    </row>
    <row r="28" spans="2:9" ht="15" customHeight="1" hidden="1">
      <c r="B28" s="102"/>
      <c r="C28" s="102"/>
      <c r="D28" s="102"/>
      <c r="E28" s="102"/>
      <c r="F28" s="438"/>
      <c r="G28" s="438"/>
      <c r="H28" s="118"/>
      <c r="I28" s="115"/>
    </row>
    <row r="29" spans="1:14" ht="43.5" customHeight="1">
      <c r="A29" s="437" t="s">
        <v>87</v>
      </c>
      <c r="B29" s="507" t="s">
        <v>121</v>
      </c>
      <c r="C29" s="522"/>
      <c r="D29" s="522"/>
      <c r="E29" s="522"/>
      <c r="F29" s="86"/>
      <c r="G29" s="86"/>
      <c r="H29" s="442" t="str">
        <f>IF(I29=0,"RISPOSTA OBBLIGATORIA","")</f>
        <v>RISPOSTA OBBLIGATORIA</v>
      </c>
      <c r="I29" s="115">
        <v>0</v>
      </c>
      <c r="N29" s="155"/>
    </row>
    <row r="30" spans="2:9" ht="15" customHeight="1">
      <c r="B30" s="102"/>
      <c r="C30" s="102"/>
      <c r="D30" s="102"/>
      <c r="E30" s="102"/>
      <c r="F30" s="438"/>
      <c r="G30" s="438"/>
      <c r="H30" s="118"/>
      <c r="I30" s="115"/>
    </row>
    <row r="31" spans="1:14" ht="27" customHeight="1">
      <c r="A31" s="437" t="s">
        <v>88</v>
      </c>
      <c r="B31" s="524" t="s">
        <v>49</v>
      </c>
      <c r="C31" s="525"/>
      <c r="D31" s="525"/>
      <c r="E31" s="525"/>
      <c r="F31" s="86"/>
      <c r="G31" s="86"/>
      <c r="H31" s="442" t="str">
        <f>IF(I31=0,"RISPOSTA OBBLIGATORIA","")</f>
        <v>RISPOSTA OBBLIGATORIA</v>
      </c>
      <c r="I31" s="115">
        <v>0</v>
      </c>
      <c r="N31" s="155"/>
    </row>
    <row r="32" spans="2:9" ht="15" customHeight="1">
      <c r="B32" s="99"/>
      <c r="C32" s="102"/>
      <c r="D32" s="102"/>
      <c r="E32" s="102"/>
      <c r="F32" s="438"/>
      <c r="G32" s="438"/>
      <c r="H32" s="118"/>
      <c r="I32" s="115"/>
    </row>
    <row r="33" spans="1:14" ht="29.25" customHeight="1">
      <c r="A33" s="437" t="s">
        <v>90</v>
      </c>
      <c r="B33" s="524" t="s">
        <v>50</v>
      </c>
      <c r="C33" s="525"/>
      <c r="D33" s="525"/>
      <c r="E33" s="525"/>
      <c r="F33" s="86"/>
      <c r="G33" s="86"/>
      <c r="H33" s="442" t="str">
        <f>IF(I33=0,"RISPOSTA OBBLIGATORIA","")</f>
        <v>RISPOSTA OBBLIGATORIA</v>
      </c>
      <c r="I33" s="115">
        <v>0</v>
      </c>
      <c r="N33" s="155"/>
    </row>
    <row r="34" spans="2:9" ht="15" customHeight="1">
      <c r="B34" s="99"/>
      <c r="C34" s="102"/>
      <c r="D34" s="102"/>
      <c r="E34" s="102"/>
      <c r="F34" s="438"/>
      <c r="G34" s="438"/>
      <c r="H34" s="118"/>
      <c r="I34" s="115"/>
    </row>
    <row r="35" spans="1:14" ht="20.25" customHeight="1">
      <c r="A35" s="437" t="s">
        <v>91</v>
      </c>
      <c r="B35" s="128" t="s">
        <v>51</v>
      </c>
      <c r="C35" s="102"/>
      <c r="D35" s="102"/>
      <c r="E35" s="102"/>
      <c r="F35" s="86"/>
      <c r="G35" s="86"/>
      <c r="H35" s="442" t="str">
        <f>IF(I35=0,"RISPOSTA OBBLIGATORIA","")</f>
        <v>RISPOSTA OBBLIGATORIA</v>
      </c>
      <c r="I35" s="115">
        <v>0</v>
      </c>
      <c r="N35" s="155"/>
    </row>
    <row r="36" spans="2:9" ht="15" customHeight="1">
      <c r="B36" s="102"/>
      <c r="C36" s="106" t="s">
        <v>52</v>
      </c>
      <c r="D36" s="102"/>
      <c r="E36" s="102"/>
      <c r="F36" s="119" t="s">
        <v>46</v>
      </c>
      <c r="G36" s="438"/>
      <c r="H36" s="118"/>
      <c r="I36" s="115"/>
    </row>
    <row r="37" spans="2:9" ht="15" customHeight="1">
      <c r="B37" s="102"/>
      <c r="C37" s="102">
        <v>11</v>
      </c>
      <c r="D37" s="99" t="s">
        <v>111</v>
      </c>
      <c r="E37" s="102"/>
      <c r="F37" s="124"/>
      <c r="G37" s="495">
        <f>IF(AND(I35=1,F37=0,F38=0,F39=0,F40=0),"IMMETTERE UN VALORE PER ALMENO UNA DELLE TIPOLOGIE DI ISTITUZIONE","")</f>
      </c>
      <c r="H37" s="509"/>
      <c r="I37" s="115"/>
    </row>
    <row r="38" spans="2:9" ht="15" customHeight="1">
      <c r="B38" s="102"/>
      <c r="C38" s="102">
        <v>12</v>
      </c>
      <c r="D38" s="99" t="s">
        <v>112</v>
      </c>
      <c r="E38" s="102"/>
      <c r="F38" s="124"/>
      <c r="G38" s="510"/>
      <c r="H38" s="509"/>
      <c r="I38" s="115"/>
    </row>
    <row r="39" spans="2:9" ht="15" customHeight="1">
      <c r="B39" s="102"/>
      <c r="C39" s="102">
        <v>13</v>
      </c>
      <c r="D39" s="99" t="s">
        <v>113</v>
      </c>
      <c r="E39" s="102"/>
      <c r="F39" s="124"/>
      <c r="G39" s="510"/>
      <c r="H39" s="509"/>
      <c r="I39" s="115"/>
    </row>
    <row r="40" spans="2:9" ht="15" customHeight="1">
      <c r="B40" s="102"/>
      <c r="C40" s="102">
        <v>14</v>
      </c>
      <c r="D40" s="99" t="s">
        <v>114</v>
      </c>
      <c r="E40" s="102"/>
      <c r="F40" s="124"/>
      <c r="G40" s="510"/>
      <c r="H40" s="509"/>
      <c r="I40" s="115"/>
    </row>
    <row r="41" spans="2:9" ht="15" customHeight="1">
      <c r="B41" s="102"/>
      <c r="C41" s="102"/>
      <c r="D41" s="102"/>
      <c r="E41" s="102"/>
      <c r="F41" s="438"/>
      <c r="G41" s="438"/>
      <c r="H41" s="118"/>
      <c r="I41" s="115"/>
    </row>
    <row r="42" spans="2:9" ht="15" customHeight="1">
      <c r="B42" s="102"/>
      <c r="C42" s="102"/>
      <c r="D42" s="102"/>
      <c r="E42" s="102"/>
      <c r="F42" s="119" t="s">
        <v>75</v>
      </c>
      <c r="G42" s="119" t="s">
        <v>76</v>
      </c>
      <c r="H42" s="118"/>
      <c r="I42" s="115"/>
    </row>
    <row r="43" spans="1:14" ht="20.25" customHeight="1">
      <c r="A43" s="437" t="s">
        <v>94</v>
      </c>
      <c r="B43" s="128" t="s">
        <v>53</v>
      </c>
      <c r="C43" s="102"/>
      <c r="D43" s="102"/>
      <c r="E43" s="102"/>
      <c r="F43" s="86"/>
      <c r="G43" s="86"/>
      <c r="H43" s="442" t="str">
        <f>IF(I43=0,"RISPOSTA OBBLIGATORIA","")</f>
        <v>RISPOSTA OBBLIGATORIA</v>
      </c>
      <c r="I43" s="115">
        <v>0</v>
      </c>
      <c r="N43" s="155"/>
    </row>
    <row r="44" spans="2:9" ht="15" customHeight="1">
      <c r="B44" s="102"/>
      <c r="C44" s="102"/>
      <c r="D44" s="102"/>
      <c r="E44" s="102"/>
      <c r="F44" s="438"/>
      <c r="G44" s="438"/>
      <c r="H44" s="118"/>
      <c r="I44" s="115"/>
    </row>
    <row r="45" spans="1:14" ht="20.25" customHeight="1">
      <c r="A45" s="437" t="s">
        <v>100</v>
      </c>
      <c r="B45" s="128" t="s">
        <v>133</v>
      </c>
      <c r="C45" s="102"/>
      <c r="D45" s="102"/>
      <c r="E45" s="102"/>
      <c r="F45" s="86"/>
      <c r="G45" s="86"/>
      <c r="H45" s="442" t="str">
        <f>IF(I45=0,"RISPOSTA OBBLIGATORIA","")</f>
        <v>RISPOSTA OBBLIGATORIA</v>
      </c>
      <c r="I45" s="115">
        <v>0</v>
      </c>
      <c r="N45" s="155"/>
    </row>
    <row r="46" spans="2:9" ht="15" customHeight="1">
      <c r="B46" s="102"/>
      <c r="C46" s="102"/>
      <c r="D46" s="102"/>
      <c r="E46" s="102"/>
      <c r="F46" s="438"/>
      <c r="G46" s="438"/>
      <c r="H46" s="118"/>
      <c r="I46" s="115"/>
    </row>
    <row r="47" spans="2:9" ht="15" customHeight="1">
      <c r="B47" s="102"/>
      <c r="C47" s="102"/>
      <c r="D47" s="102"/>
      <c r="E47" s="102"/>
      <c r="F47" s="119" t="s">
        <v>47</v>
      </c>
      <c r="G47" s="438"/>
      <c r="H47" s="118"/>
      <c r="I47" s="115"/>
    </row>
    <row r="48" spans="1:9" ht="33" customHeight="1">
      <c r="A48" s="437" t="s">
        <v>123</v>
      </c>
      <c r="B48" s="526" t="s">
        <v>194</v>
      </c>
      <c r="C48" s="522"/>
      <c r="D48" s="522"/>
      <c r="E48" s="523"/>
      <c r="F48" s="141"/>
      <c r="G48" s="511" t="str">
        <f>IF(F48=0,"RISPOSTA OBBLIGATORIA","")</f>
        <v>RISPOSTA OBBLIGATORIA</v>
      </c>
      <c r="H48" s="512"/>
      <c r="I48" s="115"/>
    </row>
    <row r="49" spans="2:9" ht="15" customHeight="1">
      <c r="B49" s="102"/>
      <c r="C49" s="102"/>
      <c r="D49" s="102"/>
      <c r="E49" s="102"/>
      <c r="F49" s="438"/>
      <c r="G49" s="438"/>
      <c r="H49" s="118"/>
      <c r="I49" s="115"/>
    </row>
    <row r="50" spans="2:9" ht="15" customHeight="1">
      <c r="B50" s="102"/>
      <c r="C50" s="102"/>
      <c r="D50" s="102"/>
      <c r="E50" s="102"/>
      <c r="F50" s="119" t="s">
        <v>46</v>
      </c>
      <c r="G50" s="438"/>
      <c r="H50" s="118"/>
      <c r="I50" s="115"/>
    </row>
    <row r="51" spans="1:9" ht="15" customHeight="1">
      <c r="A51" s="437" t="s">
        <v>33</v>
      </c>
      <c r="B51" s="104" t="s">
        <v>55</v>
      </c>
      <c r="C51" s="105"/>
      <c r="D51" s="102"/>
      <c r="E51" s="102"/>
      <c r="F51" s="124">
        <v>0</v>
      </c>
      <c r="G51" s="438"/>
      <c r="H51" s="118"/>
      <c r="I51" s="115"/>
    </row>
    <row r="52" spans="2:9" ht="15" customHeight="1">
      <c r="B52" s="102"/>
      <c r="C52" s="102"/>
      <c r="D52" s="102"/>
      <c r="E52" s="102"/>
      <c r="F52" s="438"/>
      <c r="G52" s="438"/>
      <c r="H52" s="118"/>
      <c r="I52" s="115"/>
    </row>
    <row r="53" spans="1:9" ht="15" customHeight="1" hidden="1">
      <c r="A53" s="437" t="s">
        <v>127</v>
      </c>
      <c r="B53" s="106" t="s">
        <v>56</v>
      </c>
      <c r="C53" s="102"/>
      <c r="D53" s="102"/>
      <c r="E53" s="102"/>
      <c r="F53" s="124">
        <v>0</v>
      </c>
      <c r="G53" s="438"/>
      <c r="H53" s="118"/>
      <c r="I53" s="115"/>
    </row>
    <row r="54" spans="2:9" ht="15" customHeight="1" hidden="1">
      <c r="B54" s="102"/>
      <c r="C54" s="102"/>
      <c r="D54" s="102"/>
      <c r="E54" s="102"/>
      <c r="F54" s="438"/>
      <c r="G54" s="438"/>
      <c r="H54" s="118"/>
      <c r="I54" s="115"/>
    </row>
    <row r="55" spans="1:9" ht="28.5" customHeight="1">
      <c r="A55" s="437" t="s">
        <v>128</v>
      </c>
      <c r="B55" s="507" t="s">
        <v>57</v>
      </c>
      <c r="C55" s="522"/>
      <c r="D55" s="522"/>
      <c r="E55" s="523"/>
      <c r="F55" s="124">
        <v>0</v>
      </c>
      <c r="G55" s="438"/>
      <c r="H55" s="118"/>
      <c r="I55" s="115"/>
    </row>
    <row r="56" spans="2:9" ht="15" customHeight="1">
      <c r="B56" s="438"/>
      <c r="C56" s="438"/>
      <c r="D56" s="438"/>
      <c r="E56" s="438"/>
      <c r="F56" s="112"/>
      <c r="G56" s="438"/>
      <c r="H56" s="118"/>
      <c r="I56" s="115"/>
    </row>
    <row r="57" spans="1:9" ht="15" customHeight="1">
      <c r="A57" s="91"/>
      <c r="B57" s="102"/>
      <c r="C57" s="102"/>
      <c r="D57" s="102"/>
      <c r="E57" s="102"/>
      <c r="F57" s="119" t="s">
        <v>75</v>
      </c>
      <c r="G57" s="119" t="s">
        <v>76</v>
      </c>
      <c r="H57" s="118"/>
      <c r="I57" s="157"/>
    </row>
    <row r="58" spans="1:8" ht="20.25" customHeight="1" hidden="1">
      <c r="A58" s="91" t="s">
        <v>135</v>
      </c>
      <c r="B58" s="106" t="s">
        <v>195</v>
      </c>
      <c r="C58" s="102"/>
      <c r="D58" s="102"/>
      <c r="E58" s="102"/>
      <c r="F58" s="86"/>
      <c r="G58" s="86"/>
      <c r="H58" s="142" t="str">
        <f>IF(I58=0,"RISPOSTA OBBLIGATORIA","")</f>
        <v>RISPOSTA OBBLIGATORIA</v>
      </c>
    </row>
    <row r="59" spans="1:8" ht="20.25" customHeight="1" hidden="1">
      <c r="A59" s="91"/>
      <c r="B59" s="106"/>
      <c r="C59" s="149" t="s">
        <v>203</v>
      </c>
      <c r="D59" s="149"/>
      <c r="E59" s="102"/>
      <c r="F59" s="112"/>
      <c r="G59" s="112"/>
      <c r="H59" s="142"/>
    </row>
    <row r="60" spans="1:8" ht="20.25" customHeight="1" hidden="1">
      <c r="A60" s="91"/>
      <c r="B60" s="102">
        <v>22</v>
      </c>
      <c r="C60" s="128" t="s">
        <v>58</v>
      </c>
      <c r="D60" s="102"/>
      <c r="E60" s="102"/>
      <c r="F60" s="150"/>
      <c r="G60" s="150"/>
      <c r="H60" s="133">
        <f>IF(AND(I58=1,I60=0),"RISPOSTA OBBLIGATORIA","")</f>
      </c>
    </row>
    <row r="61" spans="1:8" ht="46.5" customHeight="1" hidden="1">
      <c r="A61" s="91"/>
      <c r="B61" s="148">
        <v>23</v>
      </c>
      <c r="C61" s="507" t="s">
        <v>125</v>
      </c>
      <c r="D61" s="507"/>
      <c r="E61" s="507"/>
      <c r="F61" s="114"/>
      <c r="G61" s="114"/>
      <c r="H61" s="133">
        <f>IF(AND(I58=1,I61=0),"RISPOSTA OBBLIGATORIA","")</f>
      </c>
    </row>
    <row r="62" spans="1:8" ht="18.75" customHeight="1" hidden="1">
      <c r="A62" s="91"/>
      <c r="B62" s="148"/>
      <c r="C62" s="508"/>
      <c r="D62" s="508"/>
      <c r="E62" s="146"/>
      <c r="F62" s="102"/>
      <c r="G62" s="19"/>
      <c r="H62" s="133"/>
    </row>
    <row r="63" spans="1:9" ht="31.5" customHeight="1">
      <c r="A63" s="437" t="s">
        <v>208</v>
      </c>
      <c r="B63" s="507" t="s">
        <v>204</v>
      </c>
      <c r="C63" s="527"/>
      <c r="D63" s="527"/>
      <c r="E63" s="528"/>
      <c r="F63" s="448"/>
      <c r="G63" s="448"/>
      <c r="H63" s="133">
        <f>IF(AND(I58=2,I63=0),"RISPOSTA OBBLIGATORIA","")</f>
      </c>
      <c r="I63" s="156">
        <v>0</v>
      </c>
    </row>
    <row r="64" spans="1:9" ht="15">
      <c r="A64" s="443"/>
      <c r="B64" s="444"/>
      <c r="C64" s="444"/>
      <c r="D64" s="444"/>
      <c r="E64" s="444"/>
      <c r="F64" s="444"/>
      <c r="G64" s="444"/>
      <c r="H64" s="129"/>
      <c r="I64" s="156">
        <f>SUM(F6,F8,I11,I27,I29,I31,I33,I35,I43,I45,I63,SUM(F37:F40,F48,F51,F53,F55))</f>
        <v>0</v>
      </c>
    </row>
  </sheetData>
  <sheetProtection password="EA98" sheet="1" objects="1" scenarios="1" formatColumns="0" selectLockedCells="1"/>
  <mergeCells count="12">
    <mergeCell ref="C61:E61"/>
    <mergeCell ref="C62:D62"/>
    <mergeCell ref="B63:E63"/>
    <mergeCell ref="G37:H40"/>
    <mergeCell ref="G48:H48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tabSelected="1" zoomScale="75" zoomScaleNormal="75" zoomScalePageLayoutView="94" workbookViewId="0" topLeftCell="A1">
      <selection activeCell="H174" sqref="H1:I16384"/>
    </sheetView>
  </sheetViews>
  <sheetFormatPr defaultColWidth="0" defaultRowHeight="10.5" zeroHeight="1"/>
  <cols>
    <col min="1" max="1" width="9.66015625" style="177" bestFit="1" customWidth="1"/>
    <col min="2" max="7" width="30" style="178" customWidth="1"/>
    <col min="8" max="8" width="6" style="403" hidden="1" customWidth="1"/>
    <col min="9" max="9" width="10.66015625" style="232" hidden="1" customWidth="1"/>
    <col min="10" max="12" width="12.83203125" style="164" customWidth="1"/>
    <col min="13" max="242" width="12.83203125" style="164" hidden="1" customWidth="1"/>
    <col min="243" max="243" width="3.33203125" style="164" hidden="1" customWidth="1"/>
    <col min="244" max="244" width="1.3359375" style="164" hidden="1" customWidth="1"/>
    <col min="245" max="245" width="3.16015625" style="164" hidden="1" customWidth="1"/>
    <col min="246" max="246" width="1.66796875" style="164" hidden="1" customWidth="1"/>
    <col min="247" max="247" width="3.16015625" style="164" hidden="1" customWidth="1"/>
    <col min="248" max="248" width="3" style="164" hidden="1" customWidth="1"/>
    <col min="249" max="249" width="1.83203125" style="164" hidden="1" customWidth="1"/>
    <col min="250" max="250" width="2.16015625" style="164" hidden="1" customWidth="1"/>
    <col min="251" max="251" width="3.5" style="164" hidden="1" customWidth="1"/>
    <col min="252" max="252" width="5.33203125" style="164" hidden="1" customWidth="1"/>
    <col min="253" max="253" width="8.66015625" style="164" hidden="1" customWidth="1"/>
    <col min="254" max="255" width="2.5" style="164" hidden="1" customWidth="1"/>
    <col min="256" max="16384" width="6.16015625" style="164" hidden="1" customWidth="1"/>
  </cols>
  <sheetData>
    <row r="1" spans="1:8" ht="45" customHeight="1">
      <c r="A1" s="159"/>
      <c r="B1" s="160"/>
      <c r="C1" s="160"/>
      <c r="D1" s="161" t="s">
        <v>136</v>
      </c>
      <c r="E1" s="160"/>
      <c r="F1" s="160"/>
      <c r="G1" s="162"/>
      <c r="H1" s="398" t="s">
        <v>99</v>
      </c>
    </row>
    <row r="2" spans="1:8" ht="23.25">
      <c r="A2" s="165"/>
      <c r="B2" s="166"/>
      <c r="C2" s="167" t="s">
        <v>137</v>
      </c>
      <c r="D2" s="166"/>
      <c r="E2" s="166"/>
      <c r="F2" s="166"/>
      <c r="G2" s="168"/>
      <c r="H2" s="398"/>
    </row>
    <row r="3" spans="1:8" ht="41.25" customHeight="1">
      <c r="A3" s="165"/>
      <c r="B3" s="169" t="s">
        <v>138</v>
      </c>
      <c r="C3" s="170"/>
      <c r="D3" s="166"/>
      <c r="E3" s="166"/>
      <c r="F3" s="166"/>
      <c r="G3" s="168"/>
      <c r="H3" s="398"/>
    </row>
    <row r="4" spans="1:9" s="176" customFormat="1" ht="45" customHeight="1">
      <c r="A4" s="171"/>
      <c r="B4" s="172" t="s">
        <v>139</v>
      </c>
      <c r="C4" s="173"/>
      <c r="D4" s="174"/>
      <c r="E4" s="174"/>
      <c r="F4" s="174"/>
      <c r="G4" s="175"/>
      <c r="H4" s="399"/>
      <c r="I4" s="400"/>
    </row>
    <row r="5" ht="16.5" customHeight="1">
      <c r="H5" s="398"/>
    </row>
    <row r="6" spans="1:8" ht="20.25">
      <c r="A6" s="179"/>
      <c r="B6" s="180"/>
      <c r="C6" s="164"/>
      <c r="D6" s="164"/>
      <c r="E6" s="164"/>
      <c r="F6" s="164"/>
      <c r="H6" s="398"/>
    </row>
    <row r="7" spans="1:9" s="183" customFormat="1" ht="20.25">
      <c r="A7" s="177"/>
      <c r="B7" s="181"/>
      <c r="C7" s="182" t="e">
        <f>#REF!</f>
        <v>#REF!</v>
      </c>
      <c r="E7" s="184"/>
      <c r="F7" s="185"/>
      <c r="G7" s="181"/>
      <c r="H7" s="401"/>
      <c r="I7" s="402"/>
    </row>
    <row r="8" spans="1:9" s="183" customFormat="1" ht="19.5" customHeight="1">
      <c r="A8" s="177"/>
      <c r="B8" s="181"/>
      <c r="C8" s="181"/>
      <c r="D8" s="186"/>
      <c r="F8" s="181"/>
      <c r="G8" s="181"/>
      <c r="H8" s="401"/>
      <c r="I8" s="402"/>
    </row>
    <row r="9" spans="1:9" s="183" customFormat="1" ht="30.75" customHeight="1">
      <c r="A9" s="187"/>
      <c r="B9" s="181"/>
      <c r="C9" s="188" t="s">
        <v>80</v>
      </c>
      <c r="D9" s="188"/>
      <c r="E9" s="189" t="s">
        <v>140</v>
      </c>
      <c r="F9" s="190" t="s">
        <v>59</v>
      </c>
      <c r="G9" s="181"/>
      <c r="H9" s="401"/>
      <c r="I9" s="402"/>
    </row>
    <row r="10" spans="1:9" s="183" customFormat="1" ht="30.75" customHeight="1">
      <c r="A10" s="187"/>
      <c r="B10" s="181"/>
      <c r="C10" s="181"/>
      <c r="D10" s="191"/>
      <c r="E10" s="184"/>
      <c r="F10" s="184"/>
      <c r="G10" s="181"/>
      <c r="H10" s="401"/>
      <c r="I10" s="402"/>
    </row>
    <row r="11" spans="1:7" ht="15">
      <c r="A11" s="187"/>
      <c r="B11" s="192" t="s">
        <v>141</v>
      </c>
      <c r="C11" s="193"/>
      <c r="D11" s="193"/>
      <c r="E11" s="193"/>
      <c r="F11" s="193"/>
      <c r="G11" s="193"/>
    </row>
    <row r="12" spans="1:7" ht="18" customHeight="1">
      <c r="A12" s="194"/>
      <c r="B12" s="195"/>
      <c r="C12" s="196"/>
      <c r="D12" s="196"/>
      <c r="E12" s="197" t="s">
        <v>101</v>
      </c>
      <c r="F12" s="198" t="s">
        <v>102</v>
      </c>
      <c r="G12" s="199" t="s">
        <v>103</v>
      </c>
    </row>
    <row r="13" spans="1:9" s="204" customFormat="1" ht="18" customHeight="1">
      <c r="A13" s="200"/>
      <c r="B13" s="201" t="s">
        <v>209</v>
      </c>
      <c r="C13" s="202"/>
      <c r="D13" s="202"/>
      <c r="E13" s="203"/>
      <c r="F13" s="203"/>
      <c r="G13" s="203"/>
      <c r="H13" s="404"/>
      <c r="I13" s="405"/>
    </row>
    <row r="14" spans="1:9" s="204" customFormat="1" ht="18" customHeight="1">
      <c r="A14" s="200"/>
      <c r="B14" s="205"/>
      <c r="C14" s="205"/>
      <c r="D14" s="205"/>
      <c r="E14" s="205"/>
      <c r="F14" s="205"/>
      <c r="G14" s="206"/>
      <c r="H14" s="404"/>
      <c r="I14" s="405"/>
    </row>
    <row r="15" spans="1:9" s="204" customFormat="1" ht="18" customHeight="1">
      <c r="A15" s="200"/>
      <c r="B15" s="543" t="s">
        <v>210</v>
      </c>
      <c r="C15" s="543"/>
      <c r="D15" s="544"/>
      <c r="E15" s="376"/>
      <c r="F15" s="376"/>
      <c r="G15" s="376"/>
      <c r="H15" s="404"/>
      <c r="I15" s="405"/>
    </row>
    <row r="16" spans="1:9" s="204" customFormat="1" ht="18" customHeight="1">
      <c r="A16" s="200"/>
      <c r="B16" s="208"/>
      <c r="C16" s="207"/>
      <c r="D16" s="207"/>
      <c r="E16" s="205"/>
      <c r="F16" s="205"/>
      <c r="G16" s="206"/>
      <c r="H16" s="404"/>
      <c r="I16" s="405"/>
    </row>
    <row r="17" spans="1:9" s="204" customFormat="1" ht="18" customHeight="1">
      <c r="A17" s="200"/>
      <c r="B17" s="208" t="s">
        <v>142</v>
      </c>
      <c r="C17" s="207"/>
      <c r="D17" s="207"/>
      <c r="E17" s="209"/>
      <c r="F17" s="209"/>
      <c r="G17" s="209"/>
      <c r="H17" s="404"/>
      <c r="I17" s="405"/>
    </row>
    <row r="18" spans="1:9" s="204" customFormat="1" ht="18" customHeight="1">
      <c r="A18" s="200"/>
      <c r="B18" s="208"/>
      <c r="C18" s="207"/>
      <c r="D18" s="207"/>
      <c r="E18" s="205"/>
      <c r="F18" s="205"/>
      <c r="G18" s="206"/>
      <c r="H18" s="404"/>
      <c r="I18" s="405"/>
    </row>
    <row r="19" spans="1:7" ht="18" customHeight="1">
      <c r="A19" s="200"/>
      <c r="B19" s="210"/>
      <c r="C19" s="210"/>
      <c r="D19" s="208"/>
      <c r="E19" s="210"/>
      <c r="F19" s="211"/>
      <c r="G19" s="212" t="s">
        <v>82</v>
      </c>
    </row>
    <row r="20" spans="1:9" s="204" customFormat="1" ht="18" customHeight="1">
      <c r="A20" s="200">
        <v>1</v>
      </c>
      <c r="B20" s="207" t="s">
        <v>211</v>
      </c>
      <c r="C20" s="207"/>
      <c r="D20" s="207"/>
      <c r="E20" s="207"/>
      <c r="F20" s="213"/>
      <c r="G20" s="214"/>
      <c r="H20" s="404"/>
      <c r="I20" s="405"/>
    </row>
    <row r="21" spans="1:9" s="204" customFormat="1" ht="18" customHeight="1">
      <c r="A21" s="215"/>
      <c r="B21" s="207"/>
      <c r="C21" s="207"/>
      <c r="D21" s="207"/>
      <c r="E21" s="207"/>
      <c r="F21" s="213"/>
      <c r="G21" s="216"/>
      <c r="H21" s="404"/>
      <c r="I21" s="405"/>
    </row>
    <row r="22" spans="1:9" s="204" customFormat="1" ht="18" customHeight="1">
      <c r="A22" s="200">
        <v>2</v>
      </c>
      <c r="B22" s="207" t="s">
        <v>143</v>
      </c>
      <c r="C22" s="207"/>
      <c r="D22" s="207"/>
      <c r="E22" s="207"/>
      <c r="F22" s="213"/>
      <c r="G22" s="214"/>
      <c r="H22" s="404"/>
      <c r="I22" s="405"/>
    </row>
    <row r="23" spans="1:9" s="204" customFormat="1" ht="18" customHeight="1">
      <c r="A23" s="200"/>
      <c r="B23" s="207"/>
      <c r="C23" s="207"/>
      <c r="D23" s="207"/>
      <c r="E23" s="207"/>
      <c r="F23" s="213"/>
      <c r="G23" s="216"/>
      <c r="H23" s="404"/>
      <c r="I23" s="405"/>
    </row>
    <row r="24" spans="1:9" s="204" customFormat="1" ht="18" customHeight="1">
      <c r="A24" s="200">
        <v>3</v>
      </c>
      <c r="B24" s="364" t="s">
        <v>184</v>
      </c>
      <c r="C24" s="364"/>
      <c r="D24" s="364"/>
      <c r="E24" s="364"/>
      <c r="F24" s="365"/>
      <c r="G24" s="214"/>
      <c r="H24" s="404"/>
      <c r="I24" s="405"/>
    </row>
    <row r="25" spans="1:9" s="204" customFormat="1" ht="18" customHeight="1">
      <c r="A25" s="200"/>
      <c r="B25" s="366" t="s">
        <v>185</v>
      </c>
      <c r="C25" s="364"/>
      <c r="D25" s="364"/>
      <c r="E25" s="364"/>
      <c r="F25" s="365"/>
      <c r="G25" s="206"/>
      <c r="H25" s="404"/>
      <c r="I25" s="405"/>
    </row>
    <row r="26" spans="1:9" s="204" customFormat="1" ht="18" customHeight="1">
      <c r="A26" s="200">
        <v>4</v>
      </c>
      <c r="B26" s="364" t="s">
        <v>212</v>
      </c>
      <c r="C26" s="364"/>
      <c r="D26" s="364"/>
      <c r="E26" s="364"/>
      <c r="F26" s="365"/>
      <c r="G26" s="218"/>
      <c r="H26" s="404"/>
      <c r="I26" s="405"/>
    </row>
    <row r="27" spans="1:9" s="204" customFormat="1" ht="18" customHeight="1">
      <c r="A27" s="200"/>
      <c r="B27" s="366" t="s">
        <v>186</v>
      </c>
      <c r="C27" s="367"/>
      <c r="D27" s="367"/>
      <c r="E27" s="367"/>
      <c r="F27" s="367"/>
      <c r="G27" s="221"/>
      <c r="H27" s="404"/>
      <c r="I27" s="405"/>
    </row>
    <row r="28" spans="1:9" s="204" customFormat="1" ht="18" customHeight="1">
      <c r="A28" s="200">
        <v>5</v>
      </c>
      <c r="B28" s="207" t="s">
        <v>142</v>
      </c>
      <c r="C28" s="207"/>
      <c r="D28" s="207"/>
      <c r="E28" s="207"/>
      <c r="F28" s="219"/>
      <c r="G28" s="222"/>
      <c r="H28" s="404"/>
      <c r="I28" s="405"/>
    </row>
    <row r="29" spans="1:9" s="204" customFormat="1" ht="18" customHeight="1">
      <c r="A29" s="200"/>
      <c r="B29" s="207"/>
      <c r="C29" s="207"/>
      <c r="D29" s="207"/>
      <c r="E29" s="207"/>
      <c r="F29" s="217"/>
      <c r="G29" s="223"/>
      <c r="H29" s="404"/>
      <c r="I29" s="405"/>
    </row>
    <row r="30" spans="1:9" s="204" customFormat="1" ht="18" customHeight="1">
      <c r="A30" s="200">
        <v>6</v>
      </c>
      <c r="B30" s="207" t="s">
        <v>142</v>
      </c>
      <c r="C30" s="207"/>
      <c r="D30" s="207"/>
      <c r="E30" s="207"/>
      <c r="F30" s="217"/>
      <c r="G30" s="259"/>
      <c r="H30" s="404"/>
      <c r="I30" s="405"/>
    </row>
    <row r="31" spans="1:9" s="204" customFormat="1" ht="18" customHeight="1">
      <c r="A31" s="200"/>
      <c r="B31" s="207"/>
      <c r="C31" s="207"/>
      <c r="D31" s="207"/>
      <c r="E31" s="207"/>
      <c r="F31" s="217"/>
      <c r="G31" s="223"/>
      <c r="H31" s="404"/>
      <c r="I31" s="405"/>
    </row>
    <row r="32" spans="1:9" s="204" customFormat="1" ht="18" customHeight="1">
      <c r="A32" s="200">
        <v>7</v>
      </c>
      <c r="B32" s="207" t="s">
        <v>142</v>
      </c>
      <c r="C32" s="207"/>
      <c r="D32" s="207"/>
      <c r="E32" s="207"/>
      <c r="F32" s="217"/>
      <c r="G32" s="259"/>
      <c r="H32" s="404"/>
      <c r="I32" s="405"/>
    </row>
    <row r="33" spans="1:9" s="204" customFormat="1" ht="18" customHeight="1">
      <c r="A33" s="200"/>
      <c r="B33" s="207"/>
      <c r="C33" s="207"/>
      <c r="D33" s="207"/>
      <c r="E33" s="207"/>
      <c r="F33" s="217"/>
      <c r="G33" s="223"/>
      <c r="H33" s="404"/>
      <c r="I33" s="405"/>
    </row>
    <row r="34" spans="1:9" s="204" customFormat="1" ht="18" customHeight="1">
      <c r="A34" s="200">
        <v>8</v>
      </c>
      <c r="B34" s="207" t="s">
        <v>142</v>
      </c>
      <c r="C34" s="207"/>
      <c r="D34" s="207"/>
      <c r="E34" s="207"/>
      <c r="F34" s="217"/>
      <c r="G34" s="259"/>
      <c r="H34" s="404"/>
      <c r="I34" s="405"/>
    </row>
    <row r="35" spans="1:9" s="204" customFormat="1" ht="18" customHeight="1">
      <c r="A35" s="383"/>
      <c r="B35" s="224"/>
      <c r="C35" s="224"/>
      <c r="D35" s="224"/>
      <c r="E35" s="224"/>
      <c r="F35" s="225"/>
      <c r="G35" s="226"/>
      <c r="H35" s="404"/>
      <c r="I35" s="405"/>
    </row>
    <row r="36" spans="1:9" s="204" customFormat="1" ht="18" customHeight="1">
      <c r="A36" s="220"/>
      <c r="B36" s="227"/>
      <c r="C36" s="227"/>
      <c r="D36" s="227"/>
      <c r="E36" s="227"/>
      <c r="F36" s="213"/>
      <c r="G36" s="213"/>
      <c r="H36" s="404"/>
      <c r="I36" s="405"/>
    </row>
    <row r="37" spans="2:7" ht="18" customHeight="1">
      <c r="B37" s="192" t="s">
        <v>196</v>
      </c>
      <c r="C37" s="193"/>
      <c r="D37" s="193"/>
      <c r="E37" s="193"/>
      <c r="F37" s="193"/>
      <c r="G37" s="193"/>
    </row>
    <row r="38" spans="1:7" ht="18" customHeight="1">
      <c r="A38" s="194"/>
      <c r="B38" s="360"/>
      <c r="C38" s="361"/>
      <c r="D38" s="361"/>
      <c r="E38" s="361"/>
      <c r="F38" s="361"/>
      <c r="G38" s="212" t="s">
        <v>82</v>
      </c>
    </row>
    <row r="39" spans="1:7" ht="18" customHeight="1">
      <c r="A39" s="215">
        <v>9</v>
      </c>
      <c r="B39" s="207" t="s">
        <v>142</v>
      </c>
      <c r="C39" s="245"/>
      <c r="D39" s="245"/>
      <c r="E39" s="245"/>
      <c r="F39" s="245"/>
      <c r="G39" s="259"/>
    </row>
    <row r="40" spans="1:7" ht="18" customHeight="1">
      <c r="A40" s="215"/>
      <c r="B40" s="363"/>
      <c r="C40" s="245"/>
      <c r="D40" s="245"/>
      <c r="E40" s="245"/>
      <c r="F40" s="245"/>
      <c r="G40" s="223"/>
    </row>
    <row r="41" spans="1:7" ht="18" customHeight="1">
      <c r="A41" s="215">
        <v>10</v>
      </c>
      <c r="B41" s="207" t="s">
        <v>142</v>
      </c>
      <c r="C41" s="245"/>
      <c r="D41" s="245"/>
      <c r="E41" s="245"/>
      <c r="F41" s="245"/>
      <c r="G41" s="259"/>
    </row>
    <row r="42" spans="1:7" ht="18" customHeight="1">
      <c r="A42" s="215"/>
      <c r="B42" s="363"/>
      <c r="C42" s="245"/>
      <c r="D42" s="245"/>
      <c r="E42" s="245"/>
      <c r="F42" s="245"/>
      <c r="G42" s="223"/>
    </row>
    <row r="43" spans="1:7" ht="18" customHeight="1">
      <c r="A43" s="215">
        <v>11</v>
      </c>
      <c r="B43" s="207" t="s">
        <v>142</v>
      </c>
      <c r="C43" s="245"/>
      <c r="D43" s="245"/>
      <c r="E43" s="245"/>
      <c r="F43" s="245"/>
      <c r="G43" s="259"/>
    </row>
    <row r="44" spans="1:7" ht="18" customHeight="1">
      <c r="A44" s="215"/>
      <c r="B44" s="363"/>
      <c r="C44" s="245"/>
      <c r="D44" s="245"/>
      <c r="E44" s="245"/>
      <c r="F44" s="245"/>
      <c r="G44" s="223"/>
    </row>
    <row r="45" spans="1:7" ht="18" customHeight="1">
      <c r="A45" s="215">
        <v>12</v>
      </c>
      <c r="B45" s="207" t="s">
        <v>142</v>
      </c>
      <c r="C45" s="245"/>
      <c r="D45" s="245"/>
      <c r="E45" s="245"/>
      <c r="F45" s="245"/>
      <c r="G45" s="259"/>
    </row>
    <row r="46" spans="1:7" ht="18" customHeight="1">
      <c r="A46" s="215"/>
      <c r="B46" s="363"/>
      <c r="C46" s="245"/>
      <c r="D46" s="245"/>
      <c r="E46" s="245"/>
      <c r="F46" s="245"/>
      <c r="G46" s="362"/>
    </row>
    <row r="47" spans="1:7" ht="18" customHeight="1">
      <c r="A47" s="215"/>
      <c r="B47" s="243"/>
      <c r="C47" s="243"/>
      <c r="D47" s="244"/>
      <c r="E47" s="244"/>
      <c r="F47" s="229" t="s">
        <v>75</v>
      </c>
      <c r="G47" s="230" t="s">
        <v>76</v>
      </c>
    </row>
    <row r="48" spans="1:9" ht="19.5" customHeight="1">
      <c r="A48" s="200">
        <v>13</v>
      </c>
      <c r="B48" s="207" t="s">
        <v>81</v>
      </c>
      <c r="C48" s="217"/>
      <c r="D48" s="217"/>
      <c r="E48" s="202"/>
      <c r="F48" s="231"/>
      <c r="G48" s="231"/>
      <c r="H48" s="403">
        <v>0</v>
      </c>
      <c r="I48" s="232">
        <f>IF(H48=1,"VERO",IF(H48=2,"FALSO",""))</f>
      </c>
    </row>
    <row r="49" spans="1:7" ht="18" customHeight="1">
      <c r="A49" s="200"/>
      <c r="B49" s="233"/>
      <c r="C49" s="234"/>
      <c r="D49" s="202"/>
      <c r="E49" s="202"/>
      <c r="F49" s="202"/>
      <c r="G49" s="235"/>
    </row>
    <row r="50" spans="1:9" ht="19.5" customHeight="1">
      <c r="A50" s="200">
        <v>14</v>
      </c>
      <c r="B50" s="207" t="s">
        <v>142</v>
      </c>
      <c r="C50" s="217"/>
      <c r="D50" s="217"/>
      <c r="E50" s="217"/>
      <c r="F50" s="368"/>
      <c r="G50" s="368"/>
      <c r="I50" s="232">
        <f>IF(H50=1,"VERO",IF(H50=2,"FALSO",""))</f>
      </c>
    </row>
    <row r="51" spans="1:7" ht="18" customHeight="1">
      <c r="A51" s="200"/>
      <c r="B51" s="208"/>
      <c r="C51" s="217"/>
      <c r="D51" s="217"/>
      <c r="E51" s="217"/>
      <c r="F51" s="213"/>
      <c r="G51" s="216"/>
    </row>
    <row r="52" spans="1:9" ht="19.5" customHeight="1">
      <c r="A52" s="200">
        <v>15</v>
      </c>
      <c r="B52" s="207" t="s">
        <v>142</v>
      </c>
      <c r="C52" s="236"/>
      <c r="D52" s="236"/>
      <c r="E52" s="236"/>
      <c r="F52" s="368"/>
      <c r="G52" s="368"/>
      <c r="I52" s="232">
        <f>IF(H52=1,"VERO",IF(H52=2,"FALSO",""))</f>
      </c>
    </row>
    <row r="53" spans="1:7" ht="18" customHeight="1">
      <c r="A53" s="200"/>
      <c r="B53" s="208"/>
      <c r="C53" s="236"/>
      <c r="D53" s="236"/>
      <c r="E53" s="236"/>
      <c r="F53" s="237"/>
      <c r="G53" s="238"/>
    </row>
    <row r="54" spans="1:9" ht="18" customHeight="1">
      <c r="A54" s="200">
        <v>16</v>
      </c>
      <c r="B54" s="207" t="s">
        <v>142</v>
      </c>
      <c r="C54" s="236"/>
      <c r="D54" s="236"/>
      <c r="E54" s="236"/>
      <c r="F54" s="209"/>
      <c r="G54" s="209"/>
      <c r="I54" s="232">
        <f>IF(H54=1,"VERO",IF(H54=2,"FALSO",""))</f>
      </c>
    </row>
    <row r="55" spans="1:7" ht="18" customHeight="1">
      <c r="A55" s="200"/>
      <c r="B55" s="239"/>
      <c r="C55" s="236"/>
      <c r="D55" s="236"/>
      <c r="E55" s="236"/>
      <c r="F55" s="213"/>
      <c r="G55" s="216"/>
    </row>
    <row r="56" spans="1:7" ht="18" customHeight="1">
      <c r="A56" s="215">
        <v>17</v>
      </c>
      <c r="B56" s="369" t="s">
        <v>197</v>
      </c>
      <c r="C56" s="370"/>
      <c r="D56" s="371"/>
      <c r="E56" s="372"/>
      <c r="F56" s="229" t="s">
        <v>144</v>
      </c>
      <c r="G56" s="230" t="s">
        <v>145</v>
      </c>
    </row>
    <row r="57" spans="1:7" ht="18" customHeight="1">
      <c r="A57" s="215"/>
      <c r="B57" s="373" t="s">
        <v>187</v>
      </c>
      <c r="C57" s="374"/>
      <c r="D57" s="371"/>
      <c r="E57" s="375"/>
      <c r="F57" s="242"/>
      <c r="G57" s="242"/>
    </row>
    <row r="58" spans="1:7" ht="18" customHeight="1">
      <c r="A58" s="215"/>
      <c r="B58" s="244"/>
      <c r="C58" s="244"/>
      <c r="D58" s="244"/>
      <c r="E58" s="244"/>
      <c r="F58" s="245"/>
      <c r="G58" s="246"/>
    </row>
    <row r="59" spans="1:9" s="204" customFormat="1" ht="18" customHeight="1">
      <c r="A59" s="215"/>
      <c r="B59" s="545"/>
      <c r="C59" s="545"/>
      <c r="D59" s="545"/>
      <c r="E59" s="244"/>
      <c r="F59" s="242"/>
      <c r="G59" s="242"/>
      <c r="H59" s="404"/>
      <c r="I59" s="405"/>
    </row>
    <row r="60" spans="1:9" s="204" customFormat="1" ht="18" customHeight="1">
      <c r="A60" s="215"/>
      <c r="B60" s="240"/>
      <c r="C60" s="243"/>
      <c r="D60" s="244"/>
      <c r="E60" s="239"/>
      <c r="F60" s="245"/>
      <c r="G60" s="247"/>
      <c r="H60" s="404"/>
      <c r="I60" s="405"/>
    </row>
    <row r="61" spans="1:9" s="204" customFormat="1" ht="18" customHeight="1">
      <c r="A61" s="215"/>
      <c r="B61" s="240"/>
      <c r="C61" s="243"/>
      <c r="D61" s="244"/>
      <c r="E61" s="239"/>
      <c r="F61" s="242"/>
      <c r="G61" s="242"/>
      <c r="H61" s="404"/>
      <c r="I61" s="405"/>
    </row>
    <row r="62" spans="1:9" s="204" customFormat="1" ht="18" customHeight="1">
      <c r="A62" s="215"/>
      <c r="B62" s="240"/>
      <c r="C62" s="243"/>
      <c r="D62" s="244"/>
      <c r="E62" s="244"/>
      <c r="F62" s="245"/>
      <c r="G62" s="246"/>
      <c r="H62" s="404"/>
      <c r="I62" s="405"/>
    </row>
    <row r="63" spans="1:9" s="204" customFormat="1" ht="18" customHeight="1">
      <c r="A63" s="248"/>
      <c r="B63" s="249"/>
      <c r="C63" s="250"/>
      <c r="D63" s="251"/>
      <c r="E63" s="251"/>
      <c r="F63" s="242"/>
      <c r="G63" s="242"/>
      <c r="H63" s="404"/>
      <c r="I63" s="405"/>
    </row>
    <row r="64" spans="1:9" s="204" customFormat="1" ht="18" customHeight="1">
      <c r="A64" s="187"/>
      <c r="B64" s="239"/>
      <c r="C64" s="243"/>
      <c r="D64" s="244"/>
      <c r="E64" s="244"/>
      <c r="F64" s="211"/>
      <c r="G64" s="211"/>
      <c r="H64" s="404"/>
      <c r="I64" s="405"/>
    </row>
    <row r="65" spans="1:9" s="204" customFormat="1" ht="18" customHeight="1">
      <c r="A65" s="177"/>
      <c r="B65" s="252" t="s">
        <v>213</v>
      </c>
      <c r="C65" s="253"/>
      <c r="D65" s="178"/>
      <c r="E65" s="178"/>
      <c r="F65" s="193"/>
      <c r="G65" s="193"/>
      <c r="H65" s="404"/>
      <c r="I65" s="405"/>
    </row>
    <row r="66" spans="1:9" s="204" customFormat="1" ht="18" customHeight="1">
      <c r="A66" s="194"/>
      <c r="B66" s="228"/>
      <c r="C66" s="228"/>
      <c r="D66" s="196"/>
      <c r="E66" s="196"/>
      <c r="F66" s="229" t="s">
        <v>75</v>
      </c>
      <c r="G66" s="230" t="s">
        <v>76</v>
      </c>
      <c r="H66" s="404"/>
      <c r="I66" s="405"/>
    </row>
    <row r="67" spans="1:9" s="255" customFormat="1" ht="19.5" customHeight="1">
      <c r="A67" s="200">
        <v>18</v>
      </c>
      <c r="B67" s="207" t="s">
        <v>214</v>
      </c>
      <c r="C67" s="207"/>
      <c r="D67" s="207"/>
      <c r="E67" s="254"/>
      <c r="F67" s="231"/>
      <c r="G67" s="231"/>
      <c r="H67" s="406">
        <v>0</v>
      </c>
      <c r="I67" s="232">
        <f>IF(H67=1,"VERO",IF(H67=2,"FALSO",""))</f>
      </c>
    </row>
    <row r="68" spans="1:9" s="255" customFormat="1" ht="18" customHeight="1">
      <c r="A68" s="200"/>
      <c r="B68" s="208" t="s">
        <v>215</v>
      </c>
      <c r="C68" s="210"/>
      <c r="D68" s="210"/>
      <c r="E68" s="217"/>
      <c r="F68" s="213"/>
      <c r="G68" s="216"/>
      <c r="H68" s="406"/>
      <c r="I68" s="407"/>
    </row>
    <row r="69" spans="1:9" s="255" customFormat="1" ht="19.5" customHeight="1">
      <c r="A69" s="200">
        <v>19</v>
      </c>
      <c r="B69" s="207" t="s">
        <v>216</v>
      </c>
      <c r="C69" s="207"/>
      <c r="D69" s="207"/>
      <c r="E69" s="210"/>
      <c r="F69" s="452"/>
      <c r="G69" s="452"/>
      <c r="H69" s="406">
        <v>0</v>
      </c>
      <c r="I69" s="232">
        <f>IF(H69=1,"VERO",IF(H69=2,"FALSO",""))</f>
      </c>
    </row>
    <row r="70" spans="1:9" s="257" customFormat="1" ht="18" customHeight="1">
      <c r="A70" s="215"/>
      <c r="B70" s="207" t="s">
        <v>217</v>
      </c>
      <c r="C70" s="207"/>
      <c r="D70" s="207"/>
      <c r="E70" s="210"/>
      <c r="F70" s="211"/>
      <c r="G70" s="256"/>
      <c r="H70" s="408"/>
      <c r="I70" s="409"/>
    </row>
    <row r="71" spans="1:9" s="257" customFormat="1" ht="19.5" customHeight="1">
      <c r="A71" s="215">
        <v>20</v>
      </c>
      <c r="B71" s="207" t="s">
        <v>218</v>
      </c>
      <c r="C71" s="207"/>
      <c r="D71" s="207"/>
      <c r="E71" s="210"/>
      <c r="F71" s="452"/>
      <c r="G71" s="452"/>
      <c r="H71" s="408">
        <v>0</v>
      </c>
      <c r="I71" s="232">
        <f>IF(H71=1,"VERO",IF(H71=2,"FALSO",""))</f>
      </c>
    </row>
    <row r="72" spans="1:9" s="257" customFormat="1" ht="18" customHeight="1">
      <c r="A72" s="215"/>
      <c r="B72" s="207" t="s">
        <v>219</v>
      </c>
      <c r="C72" s="207"/>
      <c r="D72" s="207"/>
      <c r="E72" s="210"/>
      <c r="F72" s="211"/>
      <c r="G72" s="256"/>
      <c r="H72" s="408"/>
      <c r="I72" s="409"/>
    </row>
    <row r="73" spans="1:9" s="257" customFormat="1" ht="19.5" customHeight="1">
      <c r="A73" s="215">
        <v>21</v>
      </c>
      <c r="B73" s="207" t="s">
        <v>220</v>
      </c>
      <c r="C73" s="207"/>
      <c r="D73" s="207"/>
      <c r="E73" s="210"/>
      <c r="F73" s="452"/>
      <c r="G73" s="452"/>
      <c r="H73" s="408">
        <v>0</v>
      </c>
      <c r="I73" s="232">
        <f>IF(H73=1,"VERO",IF(H73=2,"FALSO",""))</f>
      </c>
    </row>
    <row r="74" spans="1:9" s="257" customFormat="1" ht="18" customHeight="1">
      <c r="A74" s="215"/>
      <c r="B74" s="207" t="s">
        <v>222</v>
      </c>
      <c r="C74" s="207"/>
      <c r="D74" s="207"/>
      <c r="E74" s="210"/>
      <c r="F74" s="211"/>
      <c r="G74" s="256"/>
      <c r="H74" s="408"/>
      <c r="I74" s="409"/>
    </row>
    <row r="75" spans="1:9" s="257" customFormat="1" ht="18" customHeight="1">
      <c r="A75" s="200"/>
      <c r="B75" s="210"/>
      <c r="C75" s="210"/>
      <c r="D75" s="208"/>
      <c r="E75" s="207"/>
      <c r="F75" s="211"/>
      <c r="G75" s="212" t="s">
        <v>82</v>
      </c>
      <c r="H75" s="408"/>
      <c r="I75" s="409"/>
    </row>
    <row r="76" spans="1:9" s="257" customFormat="1" ht="18" customHeight="1">
      <c r="A76" s="200">
        <v>22</v>
      </c>
      <c r="B76" s="207" t="s">
        <v>142</v>
      </c>
      <c r="C76" s="207"/>
      <c r="D76" s="207"/>
      <c r="E76" s="207"/>
      <c r="F76" s="219"/>
      <c r="G76" s="259"/>
      <c r="H76" s="408"/>
      <c r="I76" s="409"/>
    </row>
    <row r="77" spans="1:9" s="257" customFormat="1" ht="18" customHeight="1">
      <c r="A77" s="200"/>
      <c r="B77" s="207"/>
      <c r="C77" s="207"/>
      <c r="D77" s="207"/>
      <c r="E77" s="207"/>
      <c r="F77" s="258"/>
      <c r="G77" s="216"/>
      <c r="H77" s="408"/>
      <c r="I77" s="409"/>
    </row>
    <row r="78" spans="1:9" s="257" customFormat="1" ht="18" customHeight="1">
      <c r="A78" s="200">
        <v>23</v>
      </c>
      <c r="B78" s="207" t="s">
        <v>142</v>
      </c>
      <c r="C78" s="207"/>
      <c r="D78" s="207"/>
      <c r="E78" s="207"/>
      <c r="F78" s="219"/>
      <c r="G78" s="259"/>
      <c r="H78" s="408"/>
      <c r="I78" s="232"/>
    </row>
    <row r="79" spans="1:9" s="239" customFormat="1" ht="18" customHeight="1">
      <c r="A79" s="200"/>
      <c r="B79" s="207"/>
      <c r="C79" s="207"/>
      <c r="D79" s="207"/>
      <c r="E79" s="207"/>
      <c r="F79" s="258"/>
      <c r="G79" s="206"/>
      <c r="H79" s="410"/>
      <c r="I79" s="411"/>
    </row>
    <row r="80" spans="1:9" s="239" customFormat="1" ht="18" customHeight="1">
      <c r="A80" s="200">
        <v>24</v>
      </c>
      <c r="B80" s="207" t="s">
        <v>146</v>
      </c>
      <c r="C80" s="207"/>
      <c r="D80" s="207"/>
      <c r="E80" s="207"/>
      <c r="F80" s="219"/>
      <c r="G80" s="214">
        <v>5</v>
      </c>
      <c r="H80" s="410"/>
      <c r="I80" s="232"/>
    </row>
    <row r="81" spans="1:9" s="239" customFormat="1" ht="18" customHeight="1">
      <c r="A81" s="200"/>
      <c r="B81" s="207"/>
      <c r="C81" s="207"/>
      <c r="D81" s="207"/>
      <c r="E81" s="207"/>
      <c r="F81" s="213"/>
      <c r="G81" s="216"/>
      <c r="H81" s="410"/>
      <c r="I81" s="411"/>
    </row>
    <row r="82" spans="1:9" s="239" customFormat="1" ht="18" customHeight="1">
      <c r="A82" s="200">
        <v>25</v>
      </c>
      <c r="B82" s="207" t="s">
        <v>221</v>
      </c>
      <c r="C82" s="207"/>
      <c r="D82" s="207"/>
      <c r="E82" s="207"/>
      <c r="F82" s="219"/>
      <c r="G82" s="214">
        <v>31250</v>
      </c>
      <c r="H82" s="410"/>
      <c r="I82" s="410"/>
    </row>
    <row r="83" spans="1:9" s="239" customFormat="1" ht="18" customHeight="1">
      <c r="A83" s="200"/>
      <c r="B83" s="207"/>
      <c r="C83" s="207"/>
      <c r="D83" s="207"/>
      <c r="E83" s="207"/>
      <c r="F83" s="217"/>
      <c r="G83" s="221"/>
      <c r="H83" s="410"/>
      <c r="I83" s="410"/>
    </row>
    <row r="84" spans="1:9" s="239" customFormat="1" ht="18" customHeight="1">
      <c r="A84" s="200">
        <v>26</v>
      </c>
      <c r="B84" s="207" t="s">
        <v>147</v>
      </c>
      <c r="C84" s="207"/>
      <c r="D84" s="207"/>
      <c r="E84" s="207"/>
      <c r="F84" s="217"/>
      <c r="G84" s="214"/>
      <c r="H84" s="410"/>
      <c r="I84" s="410"/>
    </row>
    <row r="85" spans="1:9" s="239" customFormat="1" ht="18" customHeight="1">
      <c r="A85" s="200"/>
      <c r="B85" s="207"/>
      <c r="C85" s="207"/>
      <c r="D85" s="207"/>
      <c r="E85" s="207"/>
      <c r="F85" s="217"/>
      <c r="G85" s="226"/>
      <c r="H85" s="410"/>
      <c r="I85" s="410"/>
    </row>
    <row r="86" spans="1:9" s="239" customFormat="1" ht="18" customHeight="1">
      <c r="A86" s="200">
        <v>27</v>
      </c>
      <c r="B86" s="207" t="s">
        <v>221</v>
      </c>
      <c r="C86" s="207"/>
      <c r="D86" s="207"/>
      <c r="E86" s="207"/>
      <c r="F86" s="217"/>
      <c r="G86" s="214"/>
      <c r="H86" s="410"/>
      <c r="I86" s="410"/>
    </row>
    <row r="87" spans="1:9" s="239" customFormat="1" ht="18" customHeight="1">
      <c r="A87" s="383"/>
      <c r="B87" s="224"/>
      <c r="C87" s="224"/>
      <c r="D87" s="224"/>
      <c r="E87" s="224"/>
      <c r="F87" s="225"/>
      <c r="G87" s="260"/>
      <c r="H87" s="412"/>
      <c r="I87" s="411"/>
    </row>
    <row r="88" spans="1:9" s="239" customFormat="1" ht="18" customHeight="1" hidden="1">
      <c r="A88" s="200"/>
      <c r="B88" s="207"/>
      <c r="C88" s="207"/>
      <c r="D88" s="207"/>
      <c r="E88" s="207"/>
      <c r="F88" s="217"/>
      <c r="G88" s="388"/>
      <c r="H88" s="413"/>
      <c r="I88" s="411"/>
    </row>
    <row r="89" spans="1:7" ht="18" customHeight="1" hidden="1">
      <c r="A89" s="194"/>
      <c r="B89" s="360" t="s">
        <v>152</v>
      </c>
      <c r="C89" s="228"/>
      <c r="D89" s="196"/>
      <c r="E89" s="196"/>
      <c r="F89" s="385"/>
      <c r="G89" s="386"/>
    </row>
    <row r="90" spans="1:9" s="305" customFormat="1" ht="18" customHeight="1" hidden="1">
      <c r="A90" s="194"/>
      <c r="B90" s="228"/>
      <c r="C90" s="228"/>
      <c r="D90" s="196"/>
      <c r="E90" s="196"/>
      <c r="F90" s="229" t="s">
        <v>75</v>
      </c>
      <c r="G90" s="230" t="s">
        <v>76</v>
      </c>
      <c r="H90" s="414"/>
      <c r="I90" s="414"/>
    </row>
    <row r="91" spans="1:9" s="305" customFormat="1" ht="19.5" customHeight="1" hidden="1">
      <c r="A91" s="200">
        <v>51</v>
      </c>
      <c r="B91" s="207" t="s">
        <v>153</v>
      </c>
      <c r="C91" s="217"/>
      <c r="D91" s="217"/>
      <c r="E91" s="202"/>
      <c r="F91" s="231"/>
      <c r="G91" s="231"/>
      <c r="H91" s="414">
        <v>0</v>
      </c>
      <c r="I91" s="232">
        <f>IF(H91=1,"VERO",IF(H91=2,"FALSO",""))</f>
      </c>
    </row>
    <row r="92" spans="1:9" s="305" customFormat="1" ht="18" customHeight="1" hidden="1">
      <c r="A92" s="200"/>
      <c r="B92" s="304" t="s">
        <v>154</v>
      </c>
      <c r="C92" s="234"/>
      <c r="D92" s="202"/>
      <c r="E92" s="202"/>
      <c r="F92" s="202"/>
      <c r="G92" s="235"/>
      <c r="H92" s="414"/>
      <c r="I92" s="414"/>
    </row>
    <row r="93" spans="1:9" s="305" customFormat="1" ht="18" customHeight="1" hidden="1">
      <c r="A93" s="200">
        <v>52</v>
      </c>
      <c r="B93" s="304" t="s">
        <v>142</v>
      </c>
      <c r="C93" s="234"/>
      <c r="D93" s="202"/>
      <c r="E93" s="202"/>
      <c r="F93" s="209"/>
      <c r="G93" s="209"/>
      <c r="H93" s="414"/>
      <c r="I93" s="414"/>
    </row>
    <row r="94" spans="1:9" s="305" customFormat="1" ht="18" customHeight="1" hidden="1">
      <c r="A94" s="200"/>
      <c r="B94" s="304"/>
      <c r="C94" s="234"/>
      <c r="D94" s="202"/>
      <c r="E94" s="202"/>
      <c r="F94" s="202"/>
      <c r="G94" s="235"/>
      <c r="H94" s="414"/>
      <c r="I94" s="414"/>
    </row>
    <row r="95" spans="1:9" s="305" customFormat="1" ht="18" customHeight="1" hidden="1">
      <c r="A95" s="200">
        <v>53</v>
      </c>
      <c r="B95" s="304" t="s">
        <v>142</v>
      </c>
      <c r="C95" s="234"/>
      <c r="D95" s="202"/>
      <c r="E95" s="202"/>
      <c r="F95" s="209"/>
      <c r="G95" s="209"/>
      <c r="H95" s="414"/>
      <c r="I95" s="414"/>
    </row>
    <row r="96" spans="1:9" s="305" customFormat="1" ht="18" customHeight="1" hidden="1">
      <c r="A96" s="200"/>
      <c r="B96" s="304"/>
      <c r="C96" s="234"/>
      <c r="D96" s="202"/>
      <c r="E96" s="202"/>
      <c r="F96" s="202"/>
      <c r="G96" s="235"/>
      <c r="H96" s="414"/>
      <c r="I96" s="414"/>
    </row>
    <row r="97" spans="1:9" s="305" customFormat="1" ht="18" customHeight="1" hidden="1">
      <c r="A97" s="306">
        <v>54</v>
      </c>
      <c r="B97" s="307" t="s">
        <v>183</v>
      </c>
      <c r="C97" s="308"/>
      <c r="D97" s="309"/>
      <c r="E97" s="309"/>
      <c r="F97" s="309"/>
      <c r="G97" s="212" t="s">
        <v>82</v>
      </c>
      <c r="H97" s="414"/>
      <c r="I97" s="414"/>
    </row>
    <row r="98" spans="1:9" s="305" customFormat="1" ht="18" customHeight="1" hidden="1">
      <c r="A98" s="310"/>
      <c r="B98" s="309"/>
      <c r="C98" s="311"/>
      <c r="D98" s="309"/>
      <c r="E98" s="309">
        <v>55</v>
      </c>
      <c r="F98" s="311" t="s">
        <v>155</v>
      </c>
      <c r="G98" s="312"/>
      <c r="H98" s="414"/>
      <c r="I98" s="414"/>
    </row>
    <row r="99" spans="1:9" s="305" customFormat="1" ht="18" customHeight="1" hidden="1">
      <c r="A99" s="310"/>
      <c r="B99" s="309"/>
      <c r="C99" s="313"/>
      <c r="D99" s="309"/>
      <c r="E99" s="309">
        <v>56</v>
      </c>
      <c r="F99" s="314" t="s">
        <v>156</v>
      </c>
      <c r="G99" s="312"/>
      <c r="H99" s="414"/>
      <c r="I99" s="414"/>
    </row>
    <row r="100" spans="1:9" s="305" customFormat="1" ht="18" customHeight="1" hidden="1">
      <c r="A100" s="310"/>
      <c r="B100" s="309"/>
      <c r="C100" s="313"/>
      <c r="D100" s="309"/>
      <c r="E100" s="309">
        <v>57</v>
      </c>
      <c r="F100" s="313" t="s">
        <v>157</v>
      </c>
      <c r="G100" s="312"/>
      <c r="H100" s="414"/>
      <c r="I100" s="414"/>
    </row>
    <row r="101" spans="1:9" s="315" customFormat="1" ht="18" customHeight="1" hidden="1">
      <c r="A101" s="310"/>
      <c r="B101" s="309"/>
      <c r="C101" s="313"/>
      <c r="D101" s="309"/>
      <c r="E101" s="309">
        <v>58</v>
      </c>
      <c r="F101" s="313" t="s">
        <v>158</v>
      </c>
      <c r="G101" s="312"/>
      <c r="H101" s="415"/>
      <c r="I101" s="415"/>
    </row>
    <row r="102" spans="1:9" s="305" customFormat="1" ht="18" customHeight="1" hidden="1">
      <c r="A102" s="310"/>
      <c r="B102" s="309"/>
      <c r="C102" s="311"/>
      <c r="D102" s="309"/>
      <c r="E102" s="309">
        <v>59</v>
      </c>
      <c r="F102" s="311" t="s">
        <v>159</v>
      </c>
      <c r="G102" s="312"/>
      <c r="H102" s="416"/>
      <c r="I102" s="414"/>
    </row>
    <row r="103" spans="1:12" s="305" customFormat="1" ht="18" customHeight="1" hidden="1">
      <c r="A103" s="310"/>
      <c r="B103" s="309"/>
      <c r="C103" s="316"/>
      <c r="D103" s="309"/>
      <c r="E103" s="309">
        <v>60</v>
      </c>
      <c r="F103" s="313" t="s">
        <v>160</v>
      </c>
      <c r="G103" s="312"/>
      <c r="H103" s="414"/>
      <c r="I103" s="414"/>
      <c r="K103" s="394"/>
      <c r="L103" s="394"/>
    </row>
    <row r="104" spans="1:12" s="305" customFormat="1" ht="18" customHeight="1" hidden="1">
      <c r="A104" s="310"/>
      <c r="B104" s="546" t="s">
        <v>161</v>
      </c>
      <c r="C104" s="547"/>
      <c r="D104" s="547"/>
      <c r="E104" s="547"/>
      <c r="F104" s="548"/>
      <c r="G104" s="317">
        <f>SUM(G98:G103)</f>
        <v>0</v>
      </c>
      <c r="H104" s="417"/>
      <c r="I104" s="418"/>
      <c r="J104" s="551" t="str">
        <f>IF(SUM(G98:G103)&lt;&gt;100,"&lt;&lt; ATTENZIONE: LA PERCENTUALE DEVE ESSERE UGUALE AL 100%","")</f>
        <v>&lt;&lt; ATTENZIONE: LA PERCENTUALE DEVE ESSERE UGUALE AL 100%</v>
      </c>
      <c r="K104" s="551"/>
      <c r="L104" s="552"/>
    </row>
    <row r="105" spans="1:12" s="305" customFormat="1" ht="18" customHeight="1" hidden="1">
      <c r="A105" s="318"/>
      <c r="B105" s="309"/>
      <c r="C105" s="309"/>
      <c r="D105" s="309"/>
      <c r="E105" s="309"/>
      <c r="F105" s="309"/>
      <c r="G105" s="319"/>
      <c r="H105" s="419"/>
      <c r="I105" s="418"/>
      <c r="J105" s="551"/>
      <c r="K105" s="551"/>
      <c r="L105" s="552"/>
    </row>
    <row r="106" spans="1:9" s="305" customFormat="1" ht="18" customHeight="1" hidden="1">
      <c r="A106" s="320">
        <v>61</v>
      </c>
      <c r="B106" s="314" t="s">
        <v>162</v>
      </c>
      <c r="C106" s="314"/>
      <c r="D106" s="314"/>
      <c r="E106" s="314"/>
      <c r="F106" s="321"/>
      <c r="G106" s="322"/>
      <c r="H106" s="420"/>
      <c r="I106" s="414"/>
    </row>
    <row r="107" spans="1:9" s="305" customFormat="1" ht="18" customHeight="1" hidden="1">
      <c r="A107" s="320"/>
      <c r="B107" s="323"/>
      <c r="C107" s="323"/>
      <c r="D107" s="323"/>
      <c r="E107" s="323"/>
      <c r="F107" s="323"/>
      <c r="G107" s="324"/>
      <c r="H107" s="420"/>
      <c r="I107" s="414"/>
    </row>
    <row r="108" spans="1:9" s="305" customFormat="1" ht="18" customHeight="1" hidden="1">
      <c r="A108" s="325">
        <v>62</v>
      </c>
      <c r="B108" s="307" t="s">
        <v>163</v>
      </c>
      <c r="C108" s="308"/>
      <c r="D108" s="308"/>
      <c r="E108" s="309">
        <v>63</v>
      </c>
      <c r="F108" s="326" t="s">
        <v>164</v>
      </c>
      <c r="G108" s="324"/>
      <c r="H108" s="421"/>
      <c r="I108" s="414"/>
    </row>
    <row r="109" spans="1:9" s="305" customFormat="1" ht="18" customHeight="1" hidden="1">
      <c r="A109" s="310"/>
      <c r="B109" s="309"/>
      <c r="C109" s="311"/>
      <c r="D109" s="327"/>
      <c r="E109" s="309">
        <v>64</v>
      </c>
      <c r="F109" s="311" t="s">
        <v>188</v>
      </c>
      <c r="G109" s="322"/>
      <c r="H109" s="421"/>
      <c r="I109" s="414"/>
    </row>
    <row r="110" spans="1:9" s="305" customFormat="1" ht="18" customHeight="1" hidden="1">
      <c r="A110" s="310"/>
      <c r="B110" s="309"/>
      <c r="C110" s="313"/>
      <c r="D110" s="309"/>
      <c r="E110" s="309">
        <v>65</v>
      </c>
      <c r="F110" s="314" t="s">
        <v>165</v>
      </c>
      <c r="G110" s="312"/>
      <c r="H110" s="421"/>
      <c r="I110" s="414"/>
    </row>
    <row r="111" spans="1:9" s="305" customFormat="1" ht="18" customHeight="1" hidden="1">
      <c r="A111" s="310"/>
      <c r="B111" s="311"/>
      <c r="C111" s="311"/>
      <c r="D111" s="311"/>
      <c r="E111" s="328"/>
      <c r="F111" s="329"/>
      <c r="G111" s="324"/>
      <c r="H111" s="414"/>
      <c r="I111" s="414"/>
    </row>
    <row r="112" spans="1:9" s="305" customFormat="1" ht="18" customHeight="1" hidden="1">
      <c r="A112" s="318"/>
      <c r="B112" s="330"/>
      <c r="C112" s="316"/>
      <c r="D112" s="309"/>
      <c r="E112" s="309">
        <v>66</v>
      </c>
      <c r="F112" s="326" t="s">
        <v>166</v>
      </c>
      <c r="G112" s="324"/>
      <c r="H112" s="414"/>
      <c r="I112" s="414"/>
    </row>
    <row r="113" spans="1:9" s="305" customFormat="1" ht="18" customHeight="1" hidden="1">
      <c r="A113" s="310"/>
      <c r="B113" s="309"/>
      <c r="C113" s="311"/>
      <c r="D113" s="327"/>
      <c r="E113" s="309">
        <v>67</v>
      </c>
      <c r="F113" s="311" t="s">
        <v>188</v>
      </c>
      <c r="G113" s="322"/>
      <c r="H113" s="414"/>
      <c r="I113" s="414"/>
    </row>
    <row r="114" spans="1:9" s="305" customFormat="1" ht="18" customHeight="1" hidden="1">
      <c r="A114" s="310"/>
      <c r="B114" s="309"/>
      <c r="C114" s="313"/>
      <c r="D114" s="309"/>
      <c r="E114" s="308">
        <v>68</v>
      </c>
      <c r="F114" s="314" t="s">
        <v>165</v>
      </c>
      <c r="G114" s="312"/>
      <c r="H114" s="414"/>
      <c r="I114" s="414"/>
    </row>
    <row r="115" spans="1:9" s="305" customFormat="1" ht="18" customHeight="1" hidden="1">
      <c r="A115" s="310"/>
      <c r="B115" s="311"/>
      <c r="C115" s="311"/>
      <c r="D115" s="311"/>
      <c r="E115" s="328"/>
      <c r="F115" s="329"/>
      <c r="G115" s="324"/>
      <c r="H115" s="414"/>
      <c r="I115" s="414"/>
    </row>
    <row r="116" spans="1:9" s="305" customFormat="1" ht="18" customHeight="1" hidden="1">
      <c r="A116" s="318"/>
      <c r="B116" s="330"/>
      <c r="C116" s="316"/>
      <c r="D116" s="309"/>
      <c r="E116" s="309">
        <v>69</v>
      </c>
      <c r="F116" s="326" t="s">
        <v>167</v>
      </c>
      <c r="G116" s="324"/>
      <c r="H116" s="414"/>
      <c r="I116" s="414"/>
    </row>
    <row r="117" spans="1:9" s="305" customFormat="1" ht="18" customHeight="1" hidden="1">
      <c r="A117" s="310"/>
      <c r="B117" s="309"/>
      <c r="C117" s="311"/>
      <c r="D117" s="327"/>
      <c r="E117" s="309">
        <v>70</v>
      </c>
      <c r="F117" s="311" t="s">
        <v>188</v>
      </c>
      <c r="G117" s="322"/>
      <c r="H117" s="414"/>
      <c r="I117" s="414"/>
    </row>
    <row r="118" spans="1:9" s="305" customFormat="1" ht="18" customHeight="1" hidden="1">
      <c r="A118" s="310"/>
      <c r="B118" s="309"/>
      <c r="C118" s="313"/>
      <c r="D118" s="309"/>
      <c r="E118" s="308">
        <v>71</v>
      </c>
      <c r="F118" s="314" t="s">
        <v>165</v>
      </c>
      <c r="G118" s="312"/>
      <c r="H118" s="414"/>
      <c r="I118" s="414"/>
    </row>
    <row r="119" spans="1:9" s="305" customFormat="1" ht="18" customHeight="1" hidden="1">
      <c r="A119" s="310"/>
      <c r="B119" s="309"/>
      <c r="C119" s="313"/>
      <c r="D119" s="309"/>
      <c r="E119" s="309"/>
      <c r="F119" s="314"/>
      <c r="G119" s="332"/>
      <c r="H119" s="414"/>
      <c r="I119" s="414"/>
    </row>
    <row r="120" spans="1:9" s="305" customFormat="1" ht="18" customHeight="1" hidden="1">
      <c r="A120" s="318"/>
      <c r="B120" s="330"/>
      <c r="C120" s="316"/>
      <c r="D120" s="309"/>
      <c r="E120" s="331">
        <v>72</v>
      </c>
      <c r="F120" s="326" t="s">
        <v>168</v>
      </c>
      <c r="G120" s="324"/>
      <c r="H120" s="414"/>
      <c r="I120" s="414"/>
    </row>
    <row r="121" spans="1:7" ht="18" customHeight="1" hidden="1">
      <c r="A121" s="310"/>
      <c r="B121" s="309"/>
      <c r="C121" s="311"/>
      <c r="D121" s="327"/>
      <c r="E121" s="309">
        <v>73</v>
      </c>
      <c r="F121" s="311" t="s">
        <v>188</v>
      </c>
      <c r="G121" s="322"/>
    </row>
    <row r="122" spans="1:7" ht="18" customHeight="1" hidden="1">
      <c r="A122" s="310"/>
      <c r="B122" s="309"/>
      <c r="C122" s="311"/>
      <c r="D122" s="327"/>
      <c r="E122" s="309">
        <v>74</v>
      </c>
      <c r="F122" s="314" t="s">
        <v>165</v>
      </c>
      <c r="G122" s="312"/>
    </row>
    <row r="123" spans="1:7" ht="18" customHeight="1" hidden="1">
      <c r="A123" s="310"/>
      <c r="B123" s="309"/>
      <c r="C123" s="311"/>
      <c r="D123" s="327"/>
      <c r="E123" s="309"/>
      <c r="F123" s="314"/>
      <c r="G123" s="333"/>
    </row>
    <row r="124" spans="1:7" ht="18" customHeight="1" hidden="1">
      <c r="A124" s="310"/>
      <c r="B124" s="309"/>
      <c r="C124" s="311"/>
      <c r="D124" s="327"/>
      <c r="E124" s="309">
        <v>75</v>
      </c>
      <c r="F124" s="314"/>
      <c r="G124" s="334"/>
    </row>
    <row r="125" spans="1:7" ht="18" customHeight="1" hidden="1">
      <c r="A125" s="310"/>
      <c r="B125" s="309"/>
      <c r="C125" s="311"/>
      <c r="D125" s="327"/>
      <c r="E125" s="309">
        <v>76</v>
      </c>
      <c r="F125" s="314" t="s">
        <v>142</v>
      </c>
      <c r="G125" s="335"/>
    </row>
    <row r="126" spans="1:7" ht="18" customHeight="1" hidden="1">
      <c r="A126" s="310"/>
      <c r="B126" s="309"/>
      <c r="C126" s="311"/>
      <c r="D126" s="327"/>
      <c r="E126" s="309">
        <v>77</v>
      </c>
      <c r="F126" s="314" t="s">
        <v>142</v>
      </c>
      <c r="G126" s="336"/>
    </row>
    <row r="127" spans="1:7" ht="18" customHeight="1" hidden="1">
      <c r="A127" s="310"/>
      <c r="B127" s="309"/>
      <c r="C127" s="311"/>
      <c r="D127" s="327"/>
      <c r="E127" s="309"/>
      <c r="F127" s="314"/>
      <c r="G127" s="333"/>
    </row>
    <row r="128" spans="1:7" ht="18" customHeight="1" hidden="1">
      <c r="A128" s="310"/>
      <c r="B128" s="309"/>
      <c r="C128" s="311"/>
      <c r="D128" s="327"/>
      <c r="E128" s="309">
        <v>78</v>
      </c>
      <c r="F128" s="314"/>
      <c r="G128" s="334"/>
    </row>
    <row r="129" spans="1:7" ht="18" customHeight="1" hidden="1">
      <c r="A129" s="310"/>
      <c r="B129" s="309"/>
      <c r="C129" s="311"/>
      <c r="D129" s="327"/>
      <c r="E129" s="309">
        <v>79</v>
      </c>
      <c r="F129" s="314" t="s">
        <v>142</v>
      </c>
      <c r="G129" s="335"/>
    </row>
    <row r="130" spans="1:7" ht="18" customHeight="1" hidden="1">
      <c r="A130" s="310"/>
      <c r="B130" s="309"/>
      <c r="C130" s="311"/>
      <c r="D130" s="327"/>
      <c r="E130" s="309">
        <v>80</v>
      </c>
      <c r="F130" s="314" t="s">
        <v>142</v>
      </c>
      <c r="G130" s="336"/>
    </row>
    <row r="131" spans="1:7" ht="18" customHeight="1" hidden="1">
      <c r="A131" s="384"/>
      <c r="B131" s="239"/>
      <c r="C131" s="311"/>
      <c r="D131" s="327"/>
      <c r="E131" s="549" t="s">
        <v>189</v>
      </c>
      <c r="F131" s="550"/>
      <c r="G131" s="337">
        <f>SUM(G109,G113,G117,G121,G125,G129)</f>
        <v>0</v>
      </c>
    </row>
    <row r="132" spans="1:9" s="305" customFormat="1" ht="18" customHeight="1" hidden="1">
      <c r="A132" s="338"/>
      <c r="B132" s="339"/>
      <c r="C132" s="340"/>
      <c r="D132" s="341"/>
      <c r="E132" s="556" t="s">
        <v>190</v>
      </c>
      <c r="F132" s="557"/>
      <c r="G132" s="342">
        <f>SUM(G110,G114,G118,G122,G126,G130)</f>
        <v>0</v>
      </c>
      <c r="H132" s="414"/>
      <c r="I132" s="414"/>
    </row>
    <row r="133" spans="1:9" s="305" customFormat="1" ht="18" customHeight="1" hidden="1">
      <c r="A133" s="343"/>
      <c r="B133" s="344"/>
      <c r="C133" s="344"/>
      <c r="D133" s="344"/>
      <c r="E133" s="328"/>
      <c r="F133" s="329"/>
      <c r="H133" s="414"/>
      <c r="I133" s="414"/>
    </row>
    <row r="134" spans="1:9" s="305" customFormat="1" ht="18" customHeight="1" hidden="1">
      <c r="A134" s="177"/>
      <c r="B134" s="252" t="s">
        <v>169</v>
      </c>
      <c r="C134" s="253"/>
      <c r="D134" s="178"/>
      <c r="E134" s="178"/>
      <c r="F134" s="193"/>
      <c r="G134" s="193"/>
      <c r="H134" s="414"/>
      <c r="I134" s="414"/>
    </row>
    <row r="135" spans="1:9" s="305" customFormat="1" ht="18" customHeight="1" hidden="1">
      <c r="A135" s="345" t="s">
        <v>191</v>
      </c>
      <c r="B135" s="346"/>
      <c r="C135" s="346"/>
      <c r="D135" s="346"/>
      <c r="E135" s="346"/>
      <c r="F135" s="346"/>
      <c r="G135" s="212" t="s">
        <v>82</v>
      </c>
      <c r="H135" s="414"/>
      <c r="I135" s="414"/>
    </row>
    <row r="136" spans="1:9" s="305" customFormat="1" ht="18" customHeight="1" hidden="1">
      <c r="A136" s="310"/>
      <c r="B136" s="347"/>
      <c r="C136" s="347"/>
      <c r="D136" s="347"/>
      <c r="E136" s="327">
        <v>82</v>
      </c>
      <c r="F136" s="314" t="s">
        <v>170</v>
      </c>
      <c r="G136" s="312"/>
      <c r="H136" s="414"/>
      <c r="I136" s="414"/>
    </row>
    <row r="137" spans="1:9" s="305" customFormat="1" ht="18" customHeight="1" hidden="1">
      <c r="A137" s="310"/>
      <c r="B137" s="347"/>
      <c r="C137" s="347"/>
      <c r="D137" s="347"/>
      <c r="E137" s="327">
        <v>83</v>
      </c>
      <c r="F137" s="314" t="s">
        <v>171</v>
      </c>
      <c r="G137" s="312"/>
      <c r="H137" s="414"/>
      <c r="I137" s="414"/>
    </row>
    <row r="138" spans="1:9" s="305" customFormat="1" ht="18" customHeight="1" hidden="1">
      <c r="A138" s="310"/>
      <c r="B138" s="347"/>
      <c r="C138" s="347"/>
      <c r="D138" s="347"/>
      <c r="E138" s="327">
        <v>84</v>
      </c>
      <c r="F138" s="348" t="s">
        <v>172</v>
      </c>
      <c r="G138" s="312"/>
      <c r="H138" s="414"/>
      <c r="I138" s="414"/>
    </row>
    <row r="139" spans="1:9" s="305" customFormat="1" ht="18" customHeight="1" hidden="1">
      <c r="A139" s="310"/>
      <c r="B139" s="347"/>
      <c r="C139" s="347"/>
      <c r="D139" s="347"/>
      <c r="E139" s="327">
        <v>85</v>
      </c>
      <c r="F139" s="314" t="s">
        <v>160</v>
      </c>
      <c r="G139" s="312"/>
      <c r="H139" s="414"/>
      <c r="I139" s="414"/>
    </row>
    <row r="140" spans="1:12" s="305" customFormat="1" ht="18" customHeight="1" hidden="1">
      <c r="A140" s="310"/>
      <c r="B140" s="311"/>
      <c r="C140" s="311"/>
      <c r="D140" s="311"/>
      <c r="E140" s="311"/>
      <c r="F140" s="349" t="s">
        <v>161</v>
      </c>
      <c r="G140" s="317">
        <f>SUM(G136:G139)</f>
        <v>0</v>
      </c>
      <c r="H140" s="422"/>
      <c r="I140" s="418"/>
      <c r="J140" s="553" t="str">
        <f>IF(SUM(G136:G139)&lt;&gt;100,"&lt;&lt; ATTENZIONE: LA PERCENTUALE DEVE ESSERE UGUALE AL 100%","")</f>
        <v>&lt;&lt; ATTENZIONE: LA PERCENTUALE DEVE ESSERE UGUALE AL 100%</v>
      </c>
      <c r="K140" s="553"/>
      <c r="L140" s="554"/>
    </row>
    <row r="141" spans="1:12" s="305" customFormat="1" ht="18" customHeight="1" hidden="1">
      <c r="A141" s="310"/>
      <c r="B141" s="330"/>
      <c r="C141" s="316"/>
      <c r="D141" s="309"/>
      <c r="E141" s="309"/>
      <c r="F141" s="309"/>
      <c r="G141" s="246"/>
      <c r="H141" s="423"/>
      <c r="I141" s="418"/>
      <c r="J141" s="553"/>
      <c r="K141" s="553"/>
      <c r="L141" s="554"/>
    </row>
    <row r="142" spans="1:9" s="305" customFormat="1" ht="18" customHeight="1" hidden="1">
      <c r="A142" s="320">
        <v>86</v>
      </c>
      <c r="B142" s="314" t="s">
        <v>177</v>
      </c>
      <c r="C142" s="311"/>
      <c r="D142" s="311"/>
      <c r="E142" s="311"/>
      <c r="F142" s="309"/>
      <c r="G142" s="322"/>
      <c r="H142" s="414"/>
      <c r="I142" s="414"/>
    </row>
    <row r="143" spans="1:9" s="305" customFormat="1" ht="18" customHeight="1" hidden="1">
      <c r="A143" s="320"/>
      <c r="B143" s="313"/>
      <c r="C143" s="316"/>
      <c r="D143" s="309"/>
      <c r="E143" s="309"/>
      <c r="F143" s="309"/>
      <c r="G143" s="350"/>
      <c r="H143" s="414"/>
      <c r="I143" s="414"/>
    </row>
    <row r="144" spans="1:9" s="305" customFormat="1" ht="18" customHeight="1" hidden="1">
      <c r="A144" s="320">
        <v>87</v>
      </c>
      <c r="B144" s="314" t="s">
        <v>178</v>
      </c>
      <c r="C144" s="311"/>
      <c r="D144" s="311"/>
      <c r="E144" s="311"/>
      <c r="F144" s="348"/>
      <c r="G144" s="322"/>
      <c r="H144" s="414"/>
      <c r="I144" s="414"/>
    </row>
    <row r="145" spans="1:9" s="305" customFormat="1" ht="18" customHeight="1" hidden="1">
      <c r="A145" s="320"/>
      <c r="B145" s="313"/>
      <c r="C145" s="316"/>
      <c r="D145" s="309"/>
      <c r="E145" s="309"/>
      <c r="F145" s="309"/>
      <c r="G145" s="350"/>
      <c r="H145" s="414"/>
      <c r="I145" s="414"/>
    </row>
    <row r="146" spans="1:9" s="305" customFormat="1" ht="18" customHeight="1" hidden="1">
      <c r="A146" s="320">
        <v>88</v>
      </c>
      <c r="B146" s="314" t="s">
        <v>173</v>
      </c>
      <c r="C146" s="311"/>
      <c r="D146" s="311"/>
      <c r="E146" s="311"/>
      <c r="F146" s="348"/>
      <c r="G146" s="322"/>
      <c r="H146" s="414"/>
      <c r="I146" s="414"/>
    </row>
    <row r="147" spans="1:9" s="305" customFormat="1" ht="18" customHeight="1" hidden="1">
      <c r="A147" s="320"/>
      <c r="C147" s="316"/>
      <c r="D147" s="309"/>
      <c r="E147" s="309"/>
      <c r="F147" s="309"/>
      <c r="G147" s="246"/>
      <c r="H147" s="414"/>
      <c r="I147" s="414"/>
    </row>
    <row r="148" spans="1:9" s="305" customFormat="1" ht="18" customHeight="1" hidden="1">
      <c r="A148" s="320">
        <v>89</v>
      </c>
      <c r="B148" s="314" t="s">
        <v>174</v>
      </c>
      <c r="C148" s="311"/>
      <c r="D148" s="311"/>
      <c r="E148" s="311"/>
      <c r="F148" s="309"/>
      <c r="G148" s="322"/>
      <c r="H148" s="414"/>
      <c r="I148" s="414"/>
    </row>
    <row r="149" spans="1:9" s="305" customFormat="1" ht="18" customHeight="1" hidden="1">
      <c r="A149" s="320"/>
      <c r="B149" s="330"/>
      <c r="C149" s="316"/>
      <c r="D149" s="309"/>
      <c r="E149" s="309"/>
      <c r="F149" s="309"/>
      <c r="G149" s="350"/>
      <c r="H149" s="414"/>
      <c r="I149" s="414"/>
    </row>
    <row r="150" spans="1:9" s="305" customFormat="1" ht="18" customHeight="1" hidden="1">
      <c r="A150" s="320">
        <v>90</v>
      </c>
      <c r="B150" s="314" t="s">
        <v>175</v>
      </c>
      <c r="C150" s="311"/>
      <c r="D150" s="311"/>
      <c r="E150" s="311"/>
      <c r="F150" s="348"/>
      <c r="G150" s="322"/>
      <c r="H150" s="414"/>
      <c r="I150" s="414"/>
    </row>
    <row r="151" spans="1:9" s="305" customFormat="1" ht="18" customHeight="1" hidden="1">
      <c r="A151" s="320"/>
      <c r="B151" s="313"/>
      <c r="C151" s="316"/>
      <c r="D151" s="309"/>
      <c r="E151" s="309"/>
      <c r="F151" s="309"/>
      <c r="G151" s="350"/>
      <c r="H151" s="414"/>
      <c r="I151" s="414"/>
    </row>
    <row r="152" spans="1:9" s="305" customFormat="1" ht="18" customHeight="1" hidden="1">
      <c r="A152" s="320">
        <v>91</v>
      </c>
      <c r="B152" s="314" t="s">
        <v>176</v>
      </c>
      <c r="C152" s="311"/>
      <c r="D152" s="311"/>
      <c r="E152" s="311"/>
      <c r="F152" s="348"/>
      <c r="G152" s="322"/>
      <c r="H152" s="414"/>
      <c r="I152" s="414"/>
    </row>
    <row r="153" spans="1:9" s="305" customFormat="1" ht="18" customHeight="1" hidden="1">
      <c r="A153" s="320"/>
      <c r="B153" s="313"/>
      <c r="C153" s="316"/>
      <c r="D153" s="309"/>
      <c r="E153" s="309"/>
      <c r="F153" s="309"/>
      <c r="G153" s="350"/>
      <c r="H153" s="414"/>
      <c r="I153" s="414"/>
    </row>
    <row r="154" spans="1:9" s="305" customFormat="1" ht="18" customHeight="1" hidden="1">
      <c r="A154" s="320">
        <v>92</v>
      </c>
      <c r="B154" s="314" t="s">
        <v>179</v>
      </c>
      <c r="C154" s="311"/>
      <c r="D154" s="311"/>
      <c r="E154" s="311"/>
      <c r="F154" s="348"/>
      <c r="G154" s="322"/>
      <c r="H154" s="414"/>
      <c r="I154" s="414"/>
    </row>
    <row r="155" spans="1:9" s="305" customFormat="1" ht="18" customHeight="1" hidden="1">
      <c r="A155" s="306"/>
      <c r="B155" s="313"/>
      <c r="C155" s="316"/>
      <c r="D155" s="309"/>
      <c r="E155" s="309"/>
      <c r="F155" s="309"/>
      <c r="G155" s="246"/>
      <c r="H155" s="414"/>
      <c r="I155" s="414"/>
    </row>
    <row r="156" spans="1:9" s="305" customFormat="1" ht="18" customHeight="1" hidden="1">
      <c r="A156" s="310">
        <v>93</v>
      </c>
      <c r="B156" s="314" t="s">
        <v>180</v>
      </c>
      <c r="C156" s="311"/>
      <c r="D156" s="311"/>
      <c r="E156" s="311"/>
      <c r="F156" s="309"/>
      <c r="G156" s="322"/>
      <c r="H156" s="414"/>
      <c r="I156" s="414"/>
    </row>
    <row r="157" spans="1:9" s="305" customFormat="1" ht="18" customHeight="1" hidden="1">
      <c r="A157" s="320"/>
      <c r="B157" s="313"/>
      <c r="C157" s="316"/>
      <c r="D157" s="309"/>
      <c r="E157" s="309"/>
      <c r="F157" s="309"/>
      <c r="G157" s="350"/>
      <c r="H157" s="414"/>
      <c r="I157" s="414"/>
    </row>
    <row r="158" spans="1:9" s="353" customFormat="1" ht="18" customHeight="1" hidden="1">
      <c r="A158" s="320">
        <v>94</v>
      </c>
      <c r="B158" s="314" t="s">
        <v>181</v>
      </c>
      <c r="C158" s="351"/>
      <c r="D158" s="351"/>
      <c r="E158" s="351"/>
      <c r="F158" s="352"/>
      <c r="G158" s="322"/>
      <c r="H158" s="424"/>
      <c r="I158" s="424"/>
    </row>
    <row r="159" spans="1:9" s="255" customFormat="1" ht="18" customHeight="1" hidden="1">
      <c r="A159" s="320"/>
      <c r="B159" s="313"/>
      <c r="C159" s="316"/>
      <c r="D159" s="309"/>
      <c r="E159" s="309"/>
      <c r="F159" s="309"/>
      <c r="G159" s="350"/>
      <c r="H159" s="406"/>
      <c r="I159" s="407"/>
    </row>
    <row r="160" spans="1:9" s="257" customFormat="1" ht="18" customHeight="1" hidden="1">
      <c r="A160" s="320">
        <v>95</v>
      </c>
      <c r="B160" s="314" t="s">
        <v>182</v>
      </c>
      <c r="C160" s="311"/>
      <c r="D160" s="311"/>
      <c r="E160" s="311"/>
      <c r="F160" s="348"/>
      <c r="G160" s="322"/>
      <c r="H160" s="408"/>
      <c r="I160" s="409"/>
    </row>
    <row r="161" spans="1:9" s="257" customFormat="1" ht="18" customHeight="1" hidden="1">
      <c r="A161" s="320"/>
      <c r="B161" s="314"/>
      <c r="C161" s="311"/>
      <c r="D161" s="311"/>
      <c r="E161" s="311"/>
      <c r="F161" s="323"/>
      <c r="G161" s="355"/>
      <c r="H161" s="408"/>
      <c r="I161" s="409"/>
    </row>
    <row r="162" spans="1:9" s="257" customFormat="1" ht="18" customHeight="1" hidden="1">
      <c r="A162" s="320">
        <v>96</v>
      </c>
      <c r="B162" s="314" t="s">
        <v>142</v>
      </c>
      <c r="C162" s="311"/>
      <c r="D162" s="311"/>
      <c r="E162" s="311"/>
      <c r="F162" s="323"/>
      <c r="G162" s="335"/>
      <c r="H162" s="408"/>
      <c r="I162" s="409"/>
    </row>
    <row r="163" spans="1:9" s="257" customFormat="1" ht="18" customHeight="1" hidden="1">
      <c r="A163" s="320"/>
      <c r="B163" s="314"/>
      <c r="C163" s="311"/>
      <c r="D163" s="311"/>
      <c r="E163" s="311"/>
      <c r="F163" s="323"/>
      <c r="G163" s="355"/>
      <c r="H163" s="408"/>
      <c r="I163" s="409"/>
    </row>
    <row r="164" spans="1:9" s="257" customFormat="1" ht="18" customHeight="1" hidden="1">
      <c r="A164" s="387">
        <v>97</v>
      </c>
      <c r="B164" s="356" t="s">
        <v>142</v>
      </c>
      <c r="C164" s="357"/>
      <c r="D164" s="357"/>
      <c r="E164" s="357"/>
      <c r="F164" s="358"/>
      <c r="G164" s="335"/>
      <c r="H164" s="408"/>
      <c r="I164" s="409"/>
    </row>
    <row r="165" spans="1:9" s="257" customFormat="1" ht="18" customHeight="1">
      <c r="A165" s="354"/>
      <c r="B165" s="314"/>
      <c r="C165" s="311"/>
      <c r="D165" s="311"/>
      <c r="E165" s="311"/>
      <c r="F165" s="323"/>
      <c r="G165" s="359"/>
      <c r="H165" s="408"/>
      <c r="I165" s="409"/>
    </row>
    <row r="166" spans="1:9" s="239" customFormat="1" ht="18" customHeight="1">
      <c r="A166" s="261"/>
      <c r="B166" s="262" t="s">
        <v>148</v>
      </c>
      <c r="C166" s="227"/>
      <c r="D166" s="227"/>
      <c r="E166" s="227"/>
      <c r="F166" s="263"/>
      <c r="G166" s="213"/>
      <c r="H166" s="425"/>
      <c r="I166" s="411"/>
    </row>
    <row r="167" spans="1:9" s="163" customFormat="1" ht="18" customHeight="1">
      <c r="A167" s="264"/>
      <c r="B167" s="265"/>
      <c r="C167" s="265"/>
      <c r="D167" s="265"/>
      <c r="E167" s="265"/>
      <c r="F167" s="229" t="s">
        <v>75</v>
      </c>
      <c r="G167" s="230" t="s">
        <v>76</v>
      </c>
      <c r="H167" s="426"/>
      <c r="I167" s="232"/>
    </row>
    <row r="168" spans="1:9" ht="19.5" customHeight="1">
      <c r="A168" s="200">
        <v>28</v>
      </c>
      <c r="B168" s="240" t="s">
        <v>149</v>
      </c>
      <c r="C168" s="207"/>
      <c r="D168" s="207"/>
      <c r="E168" s="207"/>
      <c r="F168" s="267"/>
      <c r="G168" s="267"/>
      <c r="I168" s="232">
        <f>IF(H168=1,"VERO",IF(H168=2,"FALSO",""))</f>
      </c>
    </row>
    <row r="169" spans="1:7" ht="18" customHeight="1">
      <c r="A169" s="200"/>
      <c r="B169" s="207"/>
      <c r="C169" s="207"/>
      <c r="D169" s="207"/>
      <c r="E169" s="207"/>
      <c r="F169" s="205"/>
      <c r="G169" s="206"/>
    </row>
    <row r="170" spans="1:9" s="269" customFormat="1" ht="19.5" customHeight="1">
      <c r="A170" s="200">
        <v>29</v>
      </c>
      <c r="B170" s="233" t="s">
        <v>34</v>
      </c>
      <c r="C170" s="240"/>
      <c r="D170" s="240"/>
      <c r="E170" s="240"/>
      <c r="F170" s="268"/>
      <c r="G170" s="267"/>
      <c r="H170" s="427">
        <v>0</v>
      </c>
      <c r="I170" s="232">
        <f>IF(H170=1,"VERO",IF(H170=2,"FALSO",""))</f>
      </c>
    </row>
    <row r="171" spans="1:9" s="272" customFormat="1" ht="22.5" customHeight="1">
      <c r="A171" s="200"/>
      <c r="B171" s="270"/>
      <c r="C171" s="270"/>
      <c r="D171" s="271">
        <v>30</v>
      </c>
      <c r="E171" s="201" t="s">
        <v>109</v>
      </c>
      <c r="F171" s="268"/>
      <c r="G171" s="540">
        <f>IF(AND(H170=1,H171=0),"RISPOSTA OBBLIGATORIA","")</f>
      </c>
      <c r="H171" s="428">
        <v>0</v>
      </c>
      <c r="I171" s="389">
        <f>IF(H171=1,"VERO",IF(H171=2,"FALSO",""))</f>
      </c>
    </row>
    <row r="172" spans="1:9" s="239" customFormat="1" ht="24.75" customHeight="1">
      <c r="A172" s="200"/>
      <c r="B172" s="273"/>
      <c r="C172" s="233"/>
      <c r="D172" s="271">
        <v>31</v>
      </c>
      <c r="E172" s="201" t="s">
        <v>110</v>
      </c>
      <c r="F172" s="377"/>
      <c r="G172" s="541"/>
      <c r="H172" s="410"/>
      <c r="I172" s="389">
        <f>IF(H171=1,"FALSO",IF(H171=2,"VERO",""))</f>
      </c>
    </row>
    <row r="173" spans="1:9" s="239" customFormat="1" ht="18" customHeight="1">
      <c r="A173" s="215"/>
      <c r="B173" s="274"/>
      <c r="C173" s="274"/>
      <c r="D173" s="275"/>
      <c r="E173" s="274"/>
      <c r="F173" s="205"/>
      <c r="G173" s="276"/>
      <c r="H173" s="410"/>
      <c r="I173" s="411"/>
    </row>
    <row r="174" spans="1:9" s="239" customFormat="1" ht="18" customHeight="1">
      <c r="A174" s="200">
        <v>32</v>
      </c>
      <c r="B174" s="233" t="s">
        <v>52</v>
      </c>
      <c r="C174" s="277"/>
      <c r="D174" s="278"/>
      <c r="E174" s="277"/>
      <c r="F174" s="279"/>
      <c r="G174" s="276"/>
      <c r="H174" s="410"/>
      <c r="I174" s="410"/>
    </row>
    <row r="175" spans="1:9" s="239" customFormat="1" ht="18" customHeight="1">
      <c r="A175" s="215"/>
      <c r="B175" s="277"/>
      <c r="C175" s="277"/>
      <c r="D175" s="280">
        <v>33</v>
      </c>
      <c r="E175" s="241" t="s">
        <v>111</v>
      </c>
      <c r="F175" s="281"/>
      <c r="G175" s="538">
        <f>IF(AND(H170=1,H171=2,F175=0,F176=0,F177=0,F178=0),"IMMETTERE UN VALORE PER ALMENO UNA DELLE TIPOLOGIE DI ISTITUZIONE","")</f>
      </c>
      <c r="H175" s="412"/>
      <c r="I175" s="411"/>
    </row>
    <row r="176" spans="1:9" s="239" customFormat="1" ht="18" customHeight="1">
      <c r="A176" s="215"/>
      <c r="B176" s="277"/>
      <c r="C176" s="277"/>
      <c r="D176" s="280">
        <v>34</v>
      </c>
      <c r="E176" s="233" t="s">
        <v>112</v>
      </c>
      <c r="F176" s="281"/>
      <c r="G176" s="539"/>
      <c r="H176" s="425"/>
      <c r="I176" s="411"/>
    </row>
    <row r="177" spans="1:9" s="163" customFormat="1" ht="18" customHeight="1">
      <c r="A177" s="215"/>
      <c r="B177" s="277"/>
      <c r="C177" s="277"/>
      <c r="D177" s="280">
        <v>35</v>
      </c>
      <c r="E177" s="233" t="s">
        <v>113</v>
      </c>
      <c r="F177" s="281"/>
      <c r="G177" s="539"/>
      <c r="H177" s="426"/>
      <c r="I177" s="232"/>
    </row>
    <row r="178" spans="1:7" ht="18" customHeight="1">
      <c r="A178" s="215"/>
      <c r="B178" s="282"/>
      <c r="C178" s="282"/>
      <c r="D178" s="280">
        <v>36</v>
      </c>
      <c r="E178" s="241" t="s">
        <v>114</v>
      </c>
      <c r="F178" s="281"/>
      <c r="G178" s="539"/>
    </row>
    <row r="179" spans="1:7" ht="18" customHeight="1">
      <c r="A179" s="215"/>
      <c r="B179" s="282"/>
      <c r="C179" s="282"/>
      <c r="D179" s="280"/>
      <c r="E179" s="241"/>
      <c r="F179" s="436"/>
      <c r="G179" s="395"/>
    </row>
    <row r="180" spans="1:7" ht="18" customHeight="1">
      <c r="A180" s="283"/>
      <c r="B180" s="284"/>
      <c r="C180" s="284"/>
      <c r="D180" s="285"/>
      <c r="E180" s="210"/>
      <c r="F180" s="286"/>
      <c r="G180" s="287"/>
    </row>
    <row r="181" spans="1:9" s="269" customFormat="1" ht="19.5" customHeight="1">
      <c r="A181" s="200">
        <v>38</v>
      </c>
      <c r="B181" s="233" t="s">
        <v>150</v>
      </c>
      <c r="C181" s="240"/>
      <c r="D181" s="240"/>
      <c r="E181" s="240"/>
      <c r="F181" s="267"/>
      <c r="G181" s="267"/>
      <c r="H181" s="427">
        <v>0</v>
      </c>
      <c r="I181" s="232">
        <f>IF(H181=1,"VERO",IF(H181=2,"FALSO",""))</f>
      </c>
    </row>
    <row r="182" spans="1:9" ht="30" customHeight="1">
      <c r="A182" s="200"/>
      <c r="B182" s="270"/>
      <c r="C182" s="270"/>
      <c r="D182" s="271">
        <v>39</v>
      </c>
      <c r="E182" s="201" t="s">
        <v>109</v>
      </c>
      <c r="F182" s="378"/>
      <c r="G182" s="540">
        <f>IF(AND(H181=1,H182=0),"RISPOSTA OBBLIGATORIA","")</f>
      </c>
      <c r="H182" s="403">
        <v>0</v>
      </c>
      <c r="I182" s="389">
        <f>IF(H182=1,"VERO",IF(H182=2,"FALSO",""))</f>
      </c>
    </row>
    <row r="183" spans="1:9" s="252" customFormat="1" ht="18" customHeight="1">
      <c r="A183" s="200"/>
      <c r="B183" s="273"/>
      <c r="C183" s="220"/>
      <c r="D183" s="271">
        <v>40</v>
      </c>
      <c r="E183" s="201" t="s">
        <v>110</v>
      </c>
      <c r="F183" s="379"/>
      <c r="G183" s="542"/>
      <c r="H183" s="429"/>
      <c r="I183" s="389">
        <f>IF(H182=1,"FALSO",IF(H182=2,"VERO",""))</f>
      </c>
    </row>
    <row r="184" spans="1:9" ht="19.5" customHeight="1">
      <c r="A184" s="215">
        <v>41</v>
      </c>
      <c r="B184" s="208" t="s">
        <v>142</v>
      </c>
      <c r="C184" s="210"/>
      <c r="D184" s="210"/>
      <c r="E184" s="210"/>
      <c r="F184" s="209"/>
      <c r="G184" s="209"/>
      <c r="I184" s="232">
        <f>IF(H184=1,"VERO",IF(H184=2,"FALSO",""))</f>
      </c>
    </row>
    <row r="185" spans="1:9" ht="19.5" customHeight="1">
      <c r="A185" s="215">
        <v>42</v>
      </c>
      <c r="B185" s="208" t="s">
        <v>142</v>
      </c>
      <c r="C185" s="210"/>
      <c r="D185" s="210"/>
      <c r="E185" s="210"/>
      <c r="F185" s="209"/>
      <c r="G185" s="209"/>
      <c r="I185" s="232">
        <f>IF(H185=1,"VERO",IF(H185=2,"FALSO",""))</f>
      </c>
    </row>
    <row r="186" spans="1:7" ht="15">
      <c r="A186" s="215"/>
      <c r="B186" s="274"/>
      <c r="C186" s="274"/>
      <c r="D186" s="275"/>
      <c r="E186" s="274"/>
      <c r="F186" s="205"/>
      <c r="G186" s="276"/>
    </row>
    <row r="187" spans="1:7" ht="15">
      <c r="A187" s="215">
        <v>43</v>
      </c>
      <c r="B187" s="274" t="s">
        <v>142</v>
      </c>
      <c r="C187" s="274"/>
      <c r="D187" s="275"/>
      <c r="E187" s="274"/>
      <c r="F187" s="164"/>
      <c r="G187" s="288"/>
    </row>
    <row r="188" spans="1:7" ht="18" customHeight="1">
      <c r="A188" s="200">
        <v>44</v>
      </c>
      <c r="B188" s="233" t="s">
        <v>52</v>
      </c>
      <c r="C188" s="277"/>
      <c r="D188" s="278"/>
      <c r="E188" s="277"/>
      <c r="F188" s="164"/>
      <c r="G188" s="391"/>
    </row>
    <row r="189" spans="1:12" ht="18" customHeight="1">
      <c r="A189" s="215"/>
      <c r="B189" s="277"/>
      <c r="C189" s="277"/>
      <c r="D189" s="280">
        <v>45</v>
      </c>
      <c r="E189" s="241" t="s">
        <v>111</v>
      </c>
      <c r="F189" s="164"/>
      <c r="G189" s="281"/>
      <c r="J189" s="555">
        <f>IF(AND(H181=1,H182=2,G189=0,G191=0,G193=0,G195=0),"IMMETTERE UN VALORE PER ALMENO UNA DELLE TIPOLOGIE DI ISTITUZIONE","")</f>
      </c>
      <c r="K189" s="555"/>
      <c r="L189" s="555"/>
    </row>
    <row r="190" spans="1:12" ht="18" customHeight="1" hidden="1">
      <c r="A190" s="215"/>
      <c r="B190" s="277"/>
      <c r="C190" s="277"/>
      <c r="D190" s="280"/>
      <c r="E190" s="241"/>
      <c r="F190" s="164"/>
      <c r="G190" s="392"/>
      <c r="J190" s="555"/>
      <c r="K190" s="555"/>
      <c r="L190" s="555"/>
    </row>
    <row r="191" spans="1:12" ht="18" customHeight="1">
      <c r="A191" s="215"/>
      <c r="B191" s="277"/>
      <c r="C191" s="277"/>
      <c r="D191" s="280">
        <v>46</v>
      </c>
      <c r="E191" s="233" t="s">
        <v>112</v>
      </c>
      <c r="F191" s="164"/>
      <c r="G191" s="281"/>
      <c r="J191" s="555"/>
      <c r="K191" s="555"/>
      <c r="L191" s="555"/>
    </row>
    <row r="192" spans="1:12" ht="18" customHeight="1" hidden="1">
      <c r="A192" s="215"/>
      <c r="B192" s="277"/>
      <c r="C192" s="277"/>
      <c r="D192" s="280"/>
      <c r="E192" s="233"/>
      <c r="F192" s="164"/>
      <c r="G192" s="392"/>
      <c r="J192" s="555"/>
      <c r="K192" s="555"/>
      <c r="L192" s="555"/>
    </row>
    <row r="193" spans="1:12" ht="18" customHeight="1">
      <c r="A193" s="215"/>
      <c r="B193" s="277"/>
      <c r="C193" s="277"/>
      <c r="D193" s="280">
        <v>47</v>
      </c>
      <c r="E193" s="233" t="s">
        <v>113</v>
      </c>
      <c r="F193" s="164"/>
      <c r="G193" s="281"/>
      <c r="J193" s="555"/>
      <c r="K193" s="555"/>
      <c r="L193" s="555"/>
    </row>
    <row r="194" spans="1:12" ht="18" customHeight="1" hidden="1">
      <c r="A194" s="215"/>
      <c r="B194" s="277"/>
      <c r="C194" s="277"/>
      <c r="D194" s="280"/>
      <c r="E194" s="233"/>
      <c r="F194" s="164"/>
      <c r="G194" s="392"/>
      <c r="J194" s="555"/>
      <c r="K194" s="555"/>
      <c r="L194" s="555"/>
    </row>
    <row r="195" spans="1:12" ht="18" customHeight="1">
      <c r="A195" s="215"/>
      <c r="B195" s="282"/>
      <c r="C195" s="282"/>
      <c r="D195" s="280">
        <v>48</v>
      </c>
      <c r="E195" s="241" t="s">
        <v>114</v>
      </c>
      <c r="F195" s="390"/>
      <c r="G195" s="281"/>
      <c r="J195" s="555"/>
      <c r="K195" s="555"/>
      <c r="L195" s="555"/>
    </row>
    <row r="196" spans="1:7" ht="18" customHeight="1">
      <c r="A196" s="215"/>
      <c r="B196" s="244"/>
      <c r="C196" s="244"/>
      <c r="D196" s="244"/>
      <c r="E196" s="244"/>
      <c r="F196" s="164"/>
      <c r="G196" s="393"/>
    </row>
    <row r="197" spans="1:7" ht="18" customHeight="1">
      <c r="A197" s="215">
        <v>49</v>
      </c>
      <c r="B197" s="240" t="s">
        <v>142</v>
      </c>
      <c r="C197" s="244"/>
      <c r="D197" s="244"/>
      <c r="E197" s="244"/>
      <c r="F197" s="164"/>
      <c r="G197" s="289"/>
    </row>
    <row r="198" spans="1:7" ht="18" customHeight="1">
      <c r="A198" s="215"/>
      <c r="B198" s="244"/>
      <c r="C198" s="244"/>
      <c r="D198" s="244"/>
      <c r="E198" s="244"/>
      <c r="F198" s="164"/>
      <c r="G198" s="393"/>
    </row>
    <row r="199" spans="1:7" ht="18" customHeight="1">
      <c r="A199" s="215">
        <v>50</v>
      </c>
      <c r="B199" s="240" t="s">
        <v>142</v>
      </c>
      <c r="C199" s="244"/>
      <c r="D199" s="244"/>
      <c r="E199" s="244"/>
      <c r="F199" s="164"/>
      <c r="G199" s="289"/>
    </row>
    <row r="200" spans="1:7" ht="18" customHeight="1">
      <c r="A200" s="248"/>
      <c r="B200" s="251"/>
      <c r="C200" s="251"/>
      <c r="D200" s="251"/>
      <c r="E200" s="251"/>
      <c r="F200" s="251"/>
      <c r="G200" s="290"/>
    </row>
    <row r="201" spans="1:11" ht="12" customHeight="1" hidden="1">
      <c r="A201" s="187"/>
      <c r="C201" s="253"/>
      <c r="G201" s="266"/>
      <c r="H201" s="430">
        <f>SUM(E13:G13,E15:G15,E17:G17,G20,G22,G24,G26,G28,G30,G32,G34,G39,G41,G43,G45,H48,H50,H52,H54,F57:G57,F59:G59,F61:G61,F63:G63,H67,H69,H71,H73,G76,G78,G80)</f>
        <v>5</v>
      </c>
      <c r="I201" s="431">
        <f>SUM(G82,G84,G86,H91,H93,H95,G98:G103,G106,G109:G110,G113:G114,G117:G118,G121:G122,G125:G126,G129:G130,G136:G139,G142,G144,G146,G148,G150,G152,G154,G156,G158,G160,G162,G164,H168,H170,H171)</f>
        <v>31250</v>
      </c>
      <c r="J201" s="397">
        <f>SUM(F175:F178,H181,H182,H183,H184,H185,G187,G189,G191,G193,G195,G197,G199)</f>
        <v>0</v>
      </c>
      <c r="K201" s="397">
        <f>SUM(H201:J201)</f>
        <v>31255</v>
      </c>
    </row>
    <row r="202" spans="1:11" ht="18" customHeight="1">
      <c r="A202" s="187"/>
      <c r="C202" s="253"/>
      <c r="G202" s="266"/>
      <c r="H202" s="432"/>
      <c r="I202" s="433"/>
      <c r="J202" s="396"/>
      <c r="K202" s="396"/>
    </row>
    <row r="203" spans="1:9" s="296" customFormat="1" ht="18">
      <c r="A203" s="291"/>
      <c r="B203" s="292" t="s">
        <v>151</v>
      </c>
      <c r="C203" s="293"/>
      <c r="D203" s="294"/>
      <c r="E203" s="294"/>
      <c r="F203" s="294"/>
      <c r="G203" s="295"/>
      <c r="H203" s="434"/>
      <c r="I203" s="435"/>
    </row>
    <row r="204" spans="1:7" ht="12">
      <c r="A204" s="529"/>
      <c r="B204" s="530"/>
      <c r="C204" s="530"/>
      <c r="D204" s="530"/>
      <c r="E204" s="530"/>
      <c r="F204" s="530"/>
      <c r="G204" s="531"/>
    </row>
    <row r="205" spans="1:7" ht="12">
      <c r="A205" s="532"/>
      <c r="B205" s="533"/>
      <c r="C205" s="533"/>
      <c r="D205" s="533"/>
      <c r="E205" s="533"/>
      <c r="F205" s="533"/>
      <c r="G205" s="534"/>
    </row>
    <row r="206" spans="1:7" ht="12">
      <c r="A206" s="532"/>
      <c r="B206" s="533"/>
      <c r="C206" s="533"/>
      <c r="D206" s="533"/>
      <c r="E206" s="533"/>
      <c r="F206" s="533"/>
      <c r="G206" s="534"/>
    </row>
    <row r="207" spans="1:7" ht="12">
      <c r="A207" s="532"/>
      <c r="B207" s="533"/>
      <c r="C207" s="533"/>
      <c r="D207" s="533"/>
      <c r="E207" s="533"/>
      <c r="F207" s="533"/>
      <c r="G207" s="534"/>
    </row>
    <row r="208" spans="1:7" ht="12">
      <c r="A208" s="532"/>
      <c r="B208" s="533"/>
      <c r="C208" s="533"/>
      <c r="D208" s="533"/>
      <c r="E208" s="533"/>
      <c r="F208" s="533"/>
      <c r="G208" s="534"/>
    </row>
    <row r="209" spans="1:7" ht="12">
      <c r="A209" s="535"/>
      <c r="B209" s="536"/>
      <c r="C209" s="536"/>
      <c r="D209" s="536"/>
      <c r="E209" s="536"/>
      <c r="F209" s="536"/>
      <c r="G209" s="537"/>
    </row>
    <row r="210" spans="1:7" ht="15">
      <c r="A210" s="297"/>
      <c r="B210" s="244"/>
      <c r="C210" s="244"/>
      <c r="D210" s="244"/>
      <c r="E210" s="244"/>
      <c r="F210" s="244"/>
      <c r="G210" s="164"/>
    </row>
    <row r="211" spans="1:12" ht="12.75">
      <c r="A211" s="298"/>
      <c r="B211" s="299"/>
      <c r="C211" s="299"/>
      <c r="D211" s="299"/>
      <c r="E211" s="299"/>
      <c r="F211" s="299"/>
      <c r="G211" s="300"/>
      <c r="H211" s="232"/>
      <c r="J211" s="163"/>
      <c r="K211" s="163"/>
      <c r="L211" s="163"/>
    </row>
    <row r="212" spans="1:12" ht="15" hidden="1">
      <c r="A212" s="301"/>
      <c r="B212" s="302"/>
      <c r="C212" s="302"/>
      <c r="D212" s="302"/>
      <c r="E212" s="302"/>
      <c r="F212" s="302"/>
      <c r="G212" s="302"/>
      <c r="H212" s="232"/>
      <c r="J212" s="163"/>
      <c r="K212" s="163"/>
      <c r="L212" s="163"/>
    </row>
    <row r="213" spans="1:12" ht="15" hidden="1">
      <c r="A213" s="301"/>
      <c r="B213" s="302"/>
      <c r="C213" s="302"/>
      <c r="D213" s="302"/>
      <c r="E213" s="302"/>
      <c r="F213" s="302"/>
      <c r="G213" s="302"/>
      <c r="H213" s="232"/>
      <c r="J213" s="163"/>
      <c r="K213" s="163"/>
      <c r="L213" s="163"/>
    </row>
    <row r="214" spans="1:12" ht="15" hidden="1">
      <c r="A214" s="301"/>
      <c r="B214" s="302"/>
      <c r="C214" s="302"/>
      <c r="D214" s="302"/>
      <c r="E214" s="302"/>
      <c r="F214" s="302"/>
      <c r="G214" s="302"/>
      <c r="H214" s="232"/>
      <c r="J214" s="163"/>
      <c r="K214" s="163"/>
      <c r="L214" s="163"/>
    </row>
    <row r="215" spans="1:12" ht="15" hidden="1">
      <c r="A215" s="301"/>
      <c r="B215" s="302"/>
      <c r="C215" s="302"/>
      <c r="D215" s="302"/>
      <c r="E215" s="302"/>
      <c r="F215" s="302"/>
      <c r="G215" s="302"/>
      <c r="H215" s="232"/>
      <c r="J215" s="163"/>
      <c r="K215" s="163"/>
      <c r="L215" s="163"/>
    </row>
    <row r="216" spans="1:12" ht="15" hidden="1">
      <c r="A216" s="301"/>
      <c r="B216" s="302"/>
      <c r="C216" s="302"/>
      <c r="D216" s="302"/>
      <c r="E216" s="302"/>
      <c r="F216" s="302"/>
      <c r="G216" s="302"/>
      <c r="H216" s="232"/>
      <c r="J216" s="163"/>
      <c r="K216" s="163"/>
      <c r="L216" s="163"/>
    </row>
    <row r="217" spans="1:12" ht="15" hidden="1">
      <c r="A217" s="301"/>
      <c r="B217" s="302"/>
      <c r="C217" s="302"/>
      <c r="D217" s="302"/>
      <c r="E217" s="302"/>
      <c r="F217" s="302"/>
      <c r="G217" s="302"/>
      <c r="H217" s="232"/>
      <c r="J217" s="163"/>
      <c r="K217" s="163"/>
      <c r="L217" s="163"/>
    </row>
    <row r="218" spans="1:12" ht="15" hidden="1">
      <c r="A218" s="301"/>
      <c r="B218" s="302"/>
      <c r="C218" s="302"/>
      <c r="D218" s="302"/>
      <c r="E218" s="302"/>
      <c r="F218" s="302"/>
      <c r="G218" s="302"/>
      <c r="H218" s="232"/>
      <c r="J218" s="163"/>
      <c r="K218" s="163"/>
      <c r="L218" s="163"/>
    </row>
    <row r="219" spans="1:12" ht="15" hidden="1">
      <c r="A219" s="301"/>
      <c r="B219" s="302"/>
      <c r="C219" s="302"/>
      <c r="D219" s="302"/>
      <c r="E219" s="302"/>
      <c r="F219" s="302"/>
      <c r="G219" s="302"/>
      <c r="H219" s="232"/>
      <c r="J219" s="163"/>
      <c r="K219" s="163"/>
      <c r="L219" s="163"/>
    </row>
    <row r="220" spans="1:12" ht="15" hidden="1">
      <c r="A220" s="301"/>
      <c r="B220" s="302"/>
      <c r="C220" s="302"/>
      <c r="D220" s="302"/>
      <c r="E220" s="302"/>
      <c r="F220" s="302"/>
      <c r="G220" s="302"/>
      <c r="H220" s="232"/>
      <c r="J220" s="163"/>
      <c r="K220" s="163"/>
      <c r="L220" s="163"/>
    </row>
    <row r="221" spans="1:12" ht="15" hidden="1">
      <c r="A221" s="301"/>
      <c r="B221" s="302"/>
      <c r="C221" s="302"/>
      <c r="D221" s="302"/>
      <c r="E221" s="302"/>
      <c r="F221" s="302"/>
      <c r="G221" s="302"/>
      <c r="H221" s="232"/>
      <c r="J221" s="163"/>
      <c r="K221" s="163"/>
      <c r="L221" s="163"/>
    </row>
    <row r="222" spans="1:12" ht="30" customHeight="1" hidden="1">
      <c r="A222" s="301"/>
      <c r="B222" s="302"/>
      <c r="C222" s="302"/>
      <c r="D222" s="302"/>
      <c r="E222" s="302"/>
      <c r="F222" s="302"/>
      <c r="G222" s="302"/>
      <c r="H222" s="232"/>
      <c r="J222" s="163"/>
      <c r="K222" s="163"/>
      <c r="L222" s="163"/>
    </row>
    <row r="223" spans="1:12" ht="24" customHeight="1" hidden="1">
      <c r="A223" s="301"/>
      <c r="B223" s="302"/>
      <c r="C223" s="302"/>
      <c r="D223" s="302"/>
      <c r="E223" s="302"/>
      <c r="F223" s="302"/>
      <c r="G223" s="302"/>
      <c r="H223" s="232"/>
      <c r="J223" s="163"/>
      <c r="K223" s="163"/>
      <c r="L223" s="163"/>
    </row>
    <row r="224" spans="1:12" ht="23.25" customHeight="1" hidden="1">
      <c r="A224" s="301"/>
      <c r="B224" s="302"/>
      <c r="C224" s="302"/>
      <c r="D224" s="302"/>
      <c r="E224" s="302"/>
      <c r="F224" s="302"/>
      <c r="G224" s="302"/>
      <c r="H224" s="232"/>
      <c r="J224" s="163"/>
      <c r="K224" s="163"/>
      <c r="L224" s="163"/>
    </row>
    <row r="225" spans="1:12" ht="15" hidden="1">
      <c r="A225" s="301"/>
      <c r="B225" s="302"/>
      <c r="C225" s="302"/>
      <c r="D225" s="302"/>
      <c r="E225" s="302"/>
      <c r="F225" s="302"/>
      <c r="G225" s="302"/>
      <c r="H225" s="232"/>
      <c r="J225" s="163"/>
      <c r="K225" s="163"/>
      <c r="L225" s="163"/>
    </row>
    <row r="226" spans="1:12" ht="15" hidden="1">
      <c r="A226" s="301"/>
      <c r="B226" s="302"/>
      <c r="C226" s="302"/>
      <c r="D226" s="302"/>
      <c r="E226" s="302"/>
      <c r="F226" s="302"/>
      <c r="G226" s="302"/>
      <c r="H226" s="232"/>
      <c r="J226" s="163"/>
      <c r="K226" s="163"/>
      <c r="L226" s="163"/>
    </row>
    <row r="227" spans="1:12" ht="15" hidden="1">
      <c r="A227" s="301"/>
      <c r="B227" s="302"/>
      <c r="C227" s="302"/>
      <c r="D227" s="302"/>
      <c r="E227" s="302"/>
      <c r="F227" s="302"/>
      <c r="G227" s="302"/>
      <c r="H227" s="232"/>
      <c r="J227" s="163"/>
      <c r="K227" s="163"/>
      <c r="L227" s="163"/>
    </row>
    <row r="228" spans="1:12" ht="15" hidden="1">
      <c r="A228" s="301"/>
      <c r="B228" s="302"/>
      <c r="C228" s="302"/>
      <c r="D228" s="302"/>
      <c r="E228" s="302"/>
      <c r="F228" s="302"/>
      <c r="G228" s="302"/>
      <c r="H228" s="232"/>
      <c r="J228" s="163"/>
      <c r="K228" s="163"/>
      <c r="L228" s="163"/>
    </row>
    <row r="229" spans="1:12" ht="15" hidden="1">
      <c r="A229" s="301"/>
      <c r="B229" s="302"/>
      <c r="C229" s="302"/>
      <c r="D229" s="302"/>
      <c r="E229" s="302"/>
      <c r="F229" s="302"/>
      <c r="G229" s="302"/>
      <c r="H229" s="232"/>
      <c r="J229" s="163"/>
      <c r="K229" s="163"/>
      <c r="L229" s="163"/>
    </row>
    <row r="230" spans="1:12" ht="15" hidden="1">
      <c r="A230" s="301"/>
      <c r="B230" s="302"/>
      <c r="C230" s="302"/>
      <c r="D230" s="302"/>
      <c r="E230" s="302"/>
      <c r="F230" s="302"/>
      <c r="G230" s="302"/>
      <c r="H230" s="232"/>
      <c r="J230" s="163"/>
      <c r="K230" s="163"/>
      <c r="L230" s="163"/>
    </row>
    <row r="231" spans="1:12" ht="15" hidden="1">
      <c r="A231" s="301"/>
      <c r="B231" s="302"/>
      <c r="C231" s="302"/>
      <c r="D231" s="302"/>
      <c r="E231" s="302"/>
      <c r="F231" s="302"/>
      <c r="G231" s="302"/>
      <c r="H231" s="232"/>
      <c r="J231" s="163"/>
      <c r="K231" s="163"/>
      <c r="L231" s="163"/>
    </row>
    <row r="232" spans="1:12" ht="15" hidden="1">
      <c r="A232" s="301"/>
      <c r="B232" s="302"/>
      <c r="C232" s="302"/>
      <c r="D232" s="302"/>
      <c r="E232" s="302"/>
      <c r="F232" s="302"/>
      <c r="G232" s="302"/>
      <c r="H232" s="232"/>
      <c r="J232" s="163"/>
      <c r="K232" s="163"/>
      <c r="L232" s="163"/>
    </row>
    <row r="233" spans="1:12" ht="15" hidden="1">
      <c r="A233" s="301"/>
      <c r="B233" s="302"/>
      <c r="C233" s="302"/>
      <c r="D233" s="302"/>
      <c r="E233" s="302"/>
      <c r="F233" s="302"/>
      <c r="G233" s="302"/>
      <c r="H233" s="232"/>
      <c r="J233" s="163"/>
      <c r="K233" s="163"/>
      <c r="L233" s="163"/>
    </row>
    <row r="234" spans="1:12" ht="15" hidden="1">
      <c r="A234" s="301"/>
      <c r="B234" s="302"/>
      <c r="C234" s="302"/>
      <c r="D234" s="302"/>
      <c r="E234" s="302"/>
      <c r="F234" s="302"/>
      <c r="G234" s="302"/>
      <c r="H234" s="232"/>
      <c r="J234" s="163"/>
      <c r="K234" s="163"/>
      <c r="L234" s="163"/>
    </row>
    <row r="235" spans="1:12" ht="15" hidden="1">
      <c r="A235" s="301"/>
      <c r="B235" s="302"/>
      <c r="C235" s="302"/>
      <c r="D235" s="302"/>
      <c r="E235" s="302"/>
      <c r="F235" s="302"/>
      <c r="G235" s="302"/>
      <c r="H235" s="232"/>
      <c r="J235" s="163"/>
      <c r="K235" s="163"/>
      <c r="L235" s="163"/>
    </row>
    <row r="236" spans="1:12" ht="15" hidden="1">
      <c r="A236" s="301"/>
      <c r="B236" s="302"/>
      <c r="C236" s="302"/>
      <c r="D236" s="302"/>
      <c r="E236" s="302"/>
      <c r="F236" s="302"/>
      <c r="G236" s="302"/>
      <c r="H236" s="232"/>
      <c r="J236" s="163"/>
      <c r="K236" s="163"/>
      <c r="L236" s="163"/>
    </row>
    <row r="237" spans="1:12" ht="15" hidden="1">
      <c r="A237" s="301"/>
      <c r="B237" s="302"/>
      <c r="C237" s="302"/>
      <c r="D237" s="302"/>
      <c r="E237" s="302"/>
      <c r="F237" s="302"/>
      <c r="G237" s="302"/>
      <c r="H237" s="232"/>
      <c r="J237" s="163"/>
      <c r="K237" s="163"/>
      <c r="L237" s="163"/>
    </row>
    <row r="238" spans="1:12" ht="15" hidden="1">
      <c r="A238" s="301"/>
      <c r="B238" s="302"/>
      <c r="C238" s="302"/>
      <c r="D238" s="302"/>
      <c r="E238" s="302"/>
      <c r="F238" s="302"/>
      <c r="G238" s="302"/>
      <c r="H238" s="232"/>
      <c r="J238" s="163"/>
      <c r="K238" s="163"/>
      <c r="L238" s="163"/>
    </row>
    <row r="239" spans="1:12" ht="15" hidden="1">
      <c r="A239" s="301"/>
      <c r="B239" s="302"/>
      <c r="C239" s="302"/>
      <c r="D239" s="302"/>
      <c r="E239" s="302"/>
      <c r="F239" s="302"/>
      <c r="G239" s="302"/>
      <c r="H239" s="232"/>
      <c r="J239" s="163"/>
      <c r="K239" s="163"/>
      <c r="L239" s="163"/>
    </row>
    <row r="240" spans="1:12" ht="15" hidden="1">
      <c r="A240" s="301"/>
      <c r="B240" s="302"/>
      <c r="C240" s="302"/>
      <c r="D240" s="302"/>
      <c r="E240" s="302"/>
      <c r="F240" s="302"/>
      <c r="G240" s="302"/>
      <c r="H240" s="232"/>
      <c r="J240" s="163"/>
      <c r="K240" s="163"/>
      <c r="L240" s="163"/>
    </row>
    <row r="241" spans="1:12" ht="15" hidden="1">
      <c r="A241" s="303"/>
      <c r="B241" s="302"/>
      <c r="C241" s="302"/>
      <c r="D241" s="302"/>
      <c r="E241" s="302"/>
      <c r="F241" s="302"/>
      <c r="G241" s="302"/>
      <c r="H241" s="232"/>
      <c r="J241" s="163"/>
      <c r="K241" s="163"/>
      <c r="L241" s="163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J104:L105"/>
    <mergeCell ref="J140:L141"/>
    <mergeCell ref="J189:L195"/>
    <mergeCell ref="E132:F132"/>
    <mergeCell ref="A204:G209"/>
    <mergeCell ref="G175:G178"/>
    <mergeCell ref="G171:G172"/>
    <mergeCell ref="G182:G183"/>
    <mergeCell ref="B15:D15"/>
    <mergeCell ref="B59:D59"/>
    <mergeCell ref="B104:F104"/>
    <mergeCell ref="E131:F131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Graziana Tropea</cp:lastModifiedBy>
  <cp:lastPrinted>2009-02-06T15:13:46Z</cp:lastPrinted>
  <dcterms:created xsi:type="dcterms:W3CDTF">1998-10-29T14:18:41Z</dcterms:created>
  <dcterms:modified xsi:type="dcterms:W3CDTF">2009-10-05T10:41:05Z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